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U:\_ОБЩАЯ ПАПКА_\ДЛЯ РАЗМЕЩЕНИЯ НА САЙТЕ\Отдел рекламы\"/>
    </mc:Choice>
  </mc:AlternateContent>
  <bookViews>
    <workbookView xWindow="0" yWindow="0" windowWidth="9660" windowHeight="5490"/>
  </bookViews>
  <sheets>
    <sheet name="Городской округ Павловский Поса" sheetId="1" r:id="rId1"/>
    <sheet name="Лист1" sheetId="2" r:id="rId2"/>
  </sheets>
  <definedNames>
    <definedName name="_xlnm._FilterDatabase" localSheetId="0" hidden="1">'Городской округ Павловский Поса'!$A$1:$AK$145</definedName>
  </definedNames>
  <calcPr calcId="162913"/>
</workbook>
</file>

<file path=xl/calcChain.xml><?xml version="1.0" encoding="utf-8"?>
<calcChain xmlns="http://schemas.openxmlformats.org/spreadsheetml/2006/main">
  <c r="H42" i="2" l="1"/>
  <c r="L2" i="1"/>
  <c r="M2" i="1" s="1"/>
  <c r="L3" i="1"/>
  <c r="M3" i="1"/>
  <c r="L4" i="1"/>
  <c r="M4" i="1" s="1"/>
  <c r="M5" i="1"/>
  <c r="L6" i="1"/>
  <c r="M6" i="1"/>
  <c r="L7" i="1"/>
  <c r="M7" i="1" s="1"/>
  <c r="L8" i="1"/>
  <c r="M8" i="1"/>
  <c r="L9" i="1"/>
  <c r="M9" i="1" s="1"/>
  <c r="L10" i="1"/>
  <c r="M10" i="1"/>
  <c r="L11" i="1"/>
  <c r="M11" i="1" s="1"/>
  <c r="L12" i="1"/>
  <c r="M12" i="1"/>
  <c r="L13" i="1"/>
  <c r="M13" i="1" s="1"/>
  <c r="L14" i="1"/>
  <c r="M14" i="1"/>
  <c r="L15" i="1"/>
  <c r="M15" i="1" s="1"/>
  <c r="L16" i="1"/>
  <c r="M16" i="1"/>
  <c r="L17" i="1"/>
  <c r="M17" i="1" s="1"/>
  <c r="L18" i="1"/>
  <c r="M18" i="1"/>
  <c r="L19" i="1"/>
  <c r="M19" i="1" s="1"/>
  <c r="L20" i="1"/>
  <c r="M20" i="1"/>
  <c r="L21" i="1"/>
  <c r="M21" i="1" s="1"/>
  <c r="L22" i="1"/>
  <c r="M22" i="1"/>
  <c r="L23" i="1"/>
  <c r="M23" i="1" s="1"/>
  <c r="L24" i="1"/>
  <c r="M24" i="1"/>
  <c r="L25" i="1"/>
  <c r="M25" i="1" s="1"/>
  <c r="L26" i="1"/>
  <c r="M26" i="1"/>
  <c r="L27" i="1"/>
  <c r="M27" i="1" s="1"/>
  <c r="L28" i="1"/>
  <c r="M28" i="1"/>
  <c r="L29" i="1"/>
  <c r="M29" i="1" s="1"/>
  <c r="M30" i="1"/>
  <c r="L31" i="1"/>
  <c r="M31" i="1"/>
  <c r="L32" i="1"/>
  <c r="M32" i="1"/>
  <c r="L33" i="1"/>
  <c r="M33" i="1"/>
  <c r="L34" i="1"/>
  <c r="M34" i="1"/>
  <c r="L35" i="1"/>
  <c r="M35" i="1"/>
  <c r="L36" i="1"/>
  <c r="M36" i="1"/>
  <c r="L37" i="1"/>
  <c r="M37" i="1"/>
  <c r="L38" i="1"/>
  <c r="M38" i="1"/>
  <c r="L39" i="1"/>
  <c r="M39" i="1"/>
  <c r="L40" i="1"/>
  <c r="M40" i="1"/>
  <c r="L41" i="1"/>
  <c r="M41" i="1"/>
  <c r="L42" i="1"/>
  <c r="M42" i="1"/>
  <c r="L43" i="1"/>
  <c r="M43" i="1"/>
  <c r="L44" i="1"/>
  <c r="M44" i="1"/>
  <c r="L45" i="1"/>
  <c r="M45" i="1"/>
  <c r="L46" i="1"/>
  <c r="M46" i="1"/>
  <c r="L47" i="1"/>
  <c r="M47" i="1"/>
  <c r="H48" i="1"/>
  <c r="L48" i="1"/>
  <c r="M48" i="1"/>
  <c r="L49" i="1"/>
  <c r="M49" i="1" s="1"/>
  <c r="L50" i="1"/>
  <c r="M50" i="1"/>
  <c r="L51" i="1"/>
  <c r="M51" i="1" s="1"/>
  <c r="L52" i="1"/>
  <c r="M52" i="1"/>
  <c r="L53" i="1"/>
  <c r="M53" i="1" s="1"/>
  <c r="L54" i="1"/>
  <c r="M54" i="1"/>
  <c r="L55" i="1"/>
  <c r="M55" i="1" s="1"/>
  <c r="L56" i="1"/>
  <c r="M56" i="1"/>
  <c r="L57" i="1"/>
  <c r="M57" i="1" s="1"/>
  <c r="L58" i="1"/>
  <c r="M58" i="1"/>
  <c r="L59" i="1"/>
  <c r="M59" i="1" s="1"/>
  <c r="L60" i="1"/>
  <c r="M60" i="1"/>
  <c r="L61" i="1"/>
  <c r="M61" i="1" s="1"/>
  <c r="L62" i="1"/>
  <c r="M62" i="1"/>
  <c r="L63" i="1"/>
  <c r="M63" i="1" s="1"/>
  <c r="L64" i="1"/>
  <c r="M64" i="1"/>
  <c r="L65" i="1"/>
  <c r="M66" i="1"/>
  <c r="L67" i="1"/>
  <c r="M67" i="1"/>
  <c r="L69" i="1"/>
  <c r="M69" i="1" s="1"/>
  <c r="L70" i="1"/>
  <c r="M70" i="1"/>
  <c r="L71" i="1"/>
  <c r="M71" i="1" s="1"/>
  <c r="L72" i="1"/>
  <c r="M72" i="1"/>
  <c r="L73" i="1"/>
  <c r="M73" i="1" s="1"/>
  <c r="L74" i="1"/>
  <c r="M74" i="1"/>
  <c r="L75" i="1"/>
  <c r="M75" i="1" s="1"/>
  <c r="L76" i="1"/>
  <c r="M76" i="1"/>
  <c r="M77" i="1"/>
  <c r="L78" i="1"/>
  <c r="M78" i="1"/>
  <c r="L79" i="1"/>
  <c r="M79" i="1"/>
  <c r="L80" i="1"/>
  <c r="M80" i="1"/>
  <c r="L81" i="1"/>
  <c r="M81" i="1"/>
  <c r="L82" i="1"/>
  <c r="M82" i="1"/>
  <c r="L83" i="1"/>
  <c r="M83" i="1"/>
  <c r="L84" i="1"/>
  <c r="M84" i="1"/>
  <c r="L85" i="1"/>
  <c r="M85" i="1"/>
  <c r="L86" i="1"/>
  <c r="M86" i="1"/>
  <c r="L87" i="1"/>
  <c r="M87" i="1"/>
  <c r="L88" i="1"/>
  <c r="M88" i="1"/>
  <c r="L89" i="1"/>
  <c r="M89" i="1"/>
  <c r="L90" i="1"/>
  <c r="M90" i="1"/>
  <c r="L91" i="1"/>
  <c r="M91" i="1"/>
  <c r="L92" i="1"/>
  <c r="M92" i="1"/>
  <c r="L93" i="1"/>
  <c r="M93" i="1"/>
  <c r="L94" i="1"/>
  <c r="M94" i="1"/>
  <c r="L95" i="1"/>
  <c r="M95" i="1"/>
  <c r="L96" i="1"/>
  <c r="M96" i="1"/>
  <c r="L97" i="1"/>
  <c r="M97" i="1"/>
  <c r="L98" i="1"/>
  <c r="M98" i="1"/>
  <c r="L99" i="1"/>
  <c r="M99" i="1"/>
  <c r="L100" i="1"/>
  <c r="M100" i="1"/>
  <c r="L101" i="1"/>
  <c r="M101" i="1"/>
  <c r="L102" i="1"/>
  <c r="M102" i="1"/>
  <c r="L103" i="1"/>
  <c r="M103" i="1"/>
  <c r="L104" i="1"/>
  <c r="M104" i="1"/>
  <c r="L105" i="1"/>
  <c r="M105" i="1"/>
  <c r="L106" i="1"/>
  <c r="M106" i="1"/>
  <c r="L107" i="1"/>
  <c r="M107" i="1"/>
  <c r="L108" i="1"/>
  <c r="M108" i="1"/>
  <c r="L109" i="1"/>
  <c r="M109" i="1"/>
  <c r="H110" i="1"/>
  <c r="L110" i="1"/>
  <c r="M110" i="1"/>
  <c r="L111" i="1"/>
  <c r="M111" i="1" s="1"/>
  <c r="L112" i="1"/>
  <c r="M112" i="1"/>
  <c r="L113" i="1"/>
  <c r="M113" i="1" s="1"/>
  <c r="H126" i="1"/>
  <c r="H144" i="1"/>
</calcChain>
</file>

<file path=xl/sharedStrings.xml><?xml version="1.0" encoding="utf-8"?>
<sst xmlns="http://schemas.openxmlformats.org/spreadsheetml/2006/main" count="2102" uniqueCount="675">
  <si>
    <t>№п/п</t>
  </si>
  <si>
    <t>N в схеме</t>
  </si>
  <si>
    <t>Адрес установки и эксплуатации РК</t>
  </si>
  <si>
    <t>Вид РК</t>
  </si>
  <si>
    <t>Тип РК</t>
  </si>
  <si>
    <t>Размер РК</t>
  </si>
  <si>
    <t>Количество сторон</t>
  </si>
  <si>
    <t>Общая площадь информационного поля РК, м. кв.</t>
  </si>
  <si>
    <t>Собственник или законный владелец имущества к которому присоединяется РК</t>
  </si>
  <si>
    <t>Кадастровый  номер участка</t>
  </si>
  <si>
    <t>Номер и дата выписки из ЕГРП</t>
  </si>
  <si>
    <t>Планируемые ежегодные поступления в бюджет муниципального образования по договорам на установку и эксплуатацию РК, руб</t>
  </si>
  <si>
    <t>Стартовая цена торгов на право заключения договора на установку и эксплуатацию РК, руб</t>
  </si>
  <si>
    <t>Планируемые налоговые поступления от РК, руб</t>
  </si>
  <si>
    <t>Рекламораспространитель</t>
  </si>
  <si>
    <t>Руководитель органзации</t>
  </si>
  <si>
    <t>№ договора</t>
  </si>
  <si>
    <t>№ лота</t>
  </si>
  <si>
    <t>Московская область, г. Павловский Посад, пер. Ленинградский, первая опора после моста, в сторону города</t>
  </si>
  <si>
    <t>присоединенная</t>
  </si>
  <si>
    <t>панель-кронштейн</t>
  </si>
  <si>
    <t>1,2х1,8</t>
  </si>
  <si>
    <t>собственность не разграничена</t>
  </si>
  <si>
    <t>50:17:20601</t>
  </si>
  <si>
    <t>см. примечание 1</t>
  </si>
  <si>
    <t xml:space="preserve">ООО «АПР» </t>
  </si>
  <si>
    <t>Чеботарев Дмитрий Дмитриевич</t>
  </si>
  <si>
    <t>№9 от 02.02.15-01.02.2020г.</t>
  </si>
  <si>
    <t>Лот №3</t>
  </si>
  <si>
    <t>г. Павловский Посад, пер. Ленинградский, вторая опора после моста, в сторону города</t>
  </si>
  <si>
    <t>г. Павловский Посад, пер. Ленинградский, третья опора после моста, в сторону города</t>
  </si>
  <si>
    <t>г. Павловский Посад, пер. Ленинградский, четвертая опора после моста, в сторону города</t>
  </si>
  <si>
    <t>г. Павловский Посад, пер. Ленинградский, пятая опора после моста, в сторону города</t>
  </si>
  <si>
    <t>г. Павловский Посад, пер. Ленинградский, шестая опора после моста, в сторону города</t>
  </si>
  <si>
    <t>г. Павловский Посад, пер. Ленинградский, седьмая опора после моста, в сторону города</t>
  </si>
  <si>
    <t>ООО «Приоритет»</t>
  </si>
  <si>
    <t>Никонова Юлия Владимировна/20,05,2015 Чеботарев</t>
  </si>
  <si>
    <t>№4 от 29.01.15-28.01.20г.</t>
  </si>
  <si>
    <t>Лот №16</t>
  </si>
  <si>
    <t>г. Павловский Посад, пер. Ленинградский, восьмая опора после моста, в сторону города</t>
  </si>
  <si>
    <t>Никонова Юлия Владимировна</t>
  </si>
  <si>
    <t>Московская область, г. Павловский Посад, пл. Революции, у д.7</t>
  </si>
  <si>
    <t>50:17:21305</t>
  </si>
  <si>
    <t>ООО "Вега"</t>
  </si>
  <si>
    <t>Камин Сергей Владимирович</t>
  </si>
  <si>
    <t>№28 20.09.14-19.09.19г.</t>
  </si>
  <si>
    <t>Лот №1</t>
  </si>
  <si>
    <t xml:space="preserve">Московская область, г. Павловский Посад, ул. Кирова, напротив магазина "Каблучок", у д.19
</t>
  </si>
  <si>
    <t>50:17:21313</t>
  </si>
  <si>
    <t xml:space="preserve">ИП Гуренко Н.В. </t>
  </si>
  <si>
    <t xml:space="preserve">Гуренко Надежда Владимировна </t>
  </si>
  <si>
    <t>№1 от 29.01.15-28.01.20г.</t>
  </si>
  <si>
    <t>Лот №2</t>
  </si>
  <si>
    <t xml:space="preserve">Московская область, г. Павловский Посад, ул. Большая Покровская, у д.36
не установлена
</t>
  </si>
  <si>
    <t>50:17:0021321</t>
  </si>
  <si>
    <t xml:space="preserve">Московская область, г. Павловский Посад, ул. Герцена, у д.1
</t>
  </si>
  <si>
    <t>50:17:21320</t>
  </si>
  <si>
    <t xml:space="preserve">ООО «СПЛ-К» </t>
  </si>
  <si>
    <t xml:space="preserve">Позднякова Елена Вячеславовна </t>
  </si>
  <si>
    <t>№2 от 11.01.12-10.01.17г.</t>
  </si>
  <si>
    <t>Лот №4</t>
  </si>
  <si>
    <t>Московская область, г. Павловский Посад, ул. Герцена, у д.11</t>
  </si>
  <si>
    <t>50:17:21316</t>
  </si>
  <si>
    <t>Московская область, г. Павловский Посад, ул. Герцена, у д.13 (факт установки между д.13 и д15,справа)</t>
  </si>
  <si>
    <t>Московская область, г. Павловский Посад, ул. Герцена, у д.18 (факт установки д.15 конец дома, справа)</t>
  </si>
  <si>
    <t>50:17:21315</t>
  </si>
  <si>
    <t>Московская область, г. Павловский Посад, ул. Л. Толстого, перед мостом</t>
  </si>
  <si>
    <t>50:17:0021302</t>
  </si>
  <si>
    <t>Московская область, г. Павловский Посад, ул. Герцена, у д.14</t>
  </si>
  <si>
    <t>50:17:21319</t>
  </si>
  <si>
    <t>Московская область, г. Павловский Посад, ул. Большая Покровская, у д.33</t>
  </si>
  <si>
    <t>50:17:21321</t>
  </si>
  <si>
    <t xml:space="preserve">Московская область, г. Павловский Посад, ул. Большая Покровская, в районе пересечения с БЖД проездом, (факт установки напротив д.32, пересечение с БЖД)
</t>
  </si>
  <si>
    <t>50:17:21318</t>
  </si>
  <si>
    <t>Московская область, г. Павловский Посад, ул. Большая Покровская, у д.30</t>
  </si>
  <si>
    <t>Московская область, г. Павловский Посад, ул. Большая Покровская, у д.28,  (факт установки у д.24)</t>
  </si>
  <si>
    <t>Московская область, г. Павловский Посад, БЖД проезд, первая опора от пересечения с ул. Большая Покровская(факт установки пересечение с Большой Покровской д32)</t>
  </si>
  <si>
    <t>Московская область, г. Павловский Посад, БЖД проезд, вторая опора от пересечения с ул. Большая Покровская, (факт установки у д.32 по ул большая Покровская ,вторая опора до пересечения ул. Большая Покровская)</t>
  </si>
  <si>
    <t>Московская область, г. Павловский Посад, БЖД проезд, четвертая опора от пересечения с ул. Большая Покровская, (факт установки д,64 до пересечения ул. Большая Покровская)</t>
  </si>
  <si>
    <t>г. Павловский Посад, ул. Кирова,  д.61</t>
  </si>
  <si>
    <t>50:17:21306</t>
  </si>
  <si>
    <t>№2 от 11.01.12-27.01.20г.</t>
  </si>
  <si>
    <t>Московская область, г. Павловский Посад, ул. Привокзальная, вторая опора от пересечения с ул. Герцена, в сторону ул. Большая Покровская,(факт установки г. Павловский Посад, ул. Привокзальная, 2-я опора до пересечения с ул. Герцена, справа)</t>
  </si>
  <si>
    <t>Чеботарев Дмитрий Дмитриевич/20.03.15 передал ООО "Приоритету"</t>
  </si>
  <si>
    <t xml:space="preserve">Московская область, г. Павловский Посад, ул. Привокзальная, тринадцатая опора от пересечения с ул. Герцена, в сторону ул. Большая Покровская
</t>
  </si>
  <si>
    <t xml:space="preserve">Московская область, г. Павловский Посад, ул. Кирова, у д.60, справа, (факт установки д.83) разрешение д60
</t>
  </si>
  <si>
    <t>50:17:21307</t>
  </si>
  <si>
    <t>Московская область, г. Павловский Посад, ул. Большая Покровская, у д.42</t>
  </si>
  <si>
    <t>50:17:0021511</t>
  </si>
  <si>
    <t>50</t>
  </si>
  <si>
    <t xml:space="preserve">Московская область, г. Павловский Посад, ул. Большая Покровская, на пересечении с ул. Южная, (факт установки г. Павловский Посад, ул. Б. Покровская, 1 км + 450 м от Носовихинского ш., слева)
</t>
  </si>
  <si>
    <t>отдельно стоящая</t>
  </si>
  <si>
    <t>щит</t>
  </si>
  <si>
    <t>6х3</t>
  </si>
  <si>
    <t>50:17:21501</t>
  </si>
  <si>
    <t>59</t>
  </si>
  <si>
    <t xml:space="preserve">Московская область г. Павловский Посад, ул. 3-я Пушкинская, у д.10, (факт установки г. Павловский Посад, ул. 3-я Пушкинская, д.1, справа)
</t>
  </si>
  <si>
    <t>50:17:21519</t>
  </si>
  <si>
    <t xml:space="preserve">ООО «ДНА Медиа» </t>
  </si>
  <si>
    <t>Дицман Николай Андреевич</t>
  </si>
  <si>
    <t>№296 от 26.12.14-25.12.19г.</t>
  </si>
  <si>
    <t>Лот №7</t>
  </si>
  <si>
    <t>60</t>
  </si>
  <si>
    <t xml:space="preserve">Московская область, городской округ Павловский-Посад - Куровское, 3км+450м, справа, (факт установки 3км+460м,справа)
</t>
  </si>
  <si>
    <t>50:17:20208</t>
  </si>
  <si>
    <t>Московская область, городской округ Павловский Посад, а/д Кузнецы - Павловский-Посад - Куровское, 3км+650м, справа (Факт установки 3 км + 550 м, справа)</t>
  </si>
  <si>
    <t>см. примечание 2</t>
  </si>
  <si>
    <t>договор №302 от 29.12.2014г.-28.12.2019г.</t>
  </si>
  <si>
    <t>Лот №12</t>
  </si>
  <si>
    <t xml:space="preserve">Московская область, г. Павловский Посад, ул. Чапаева, 70м от пересечения с ул. Герцена, слева,(факт установки напротив д.3, пересечение с ул. Герцена)
</t>
  </si>
  <si>
    <t>65</t>
  </si>
  <si>
    <t xml:space="preserve"> Московская область, городской округ Павловский Посад, а/д М7 Волга, 69км+500м, справа, (факт установки 69км+450 м)
</t>
  </si>
  <si>
    <t>50:17:11305</t>
  </si>
  <si>
    <t>ООО «Приоритет»/переуступка Гуренко с 19.02.2015</t>
  </si>
  <si>
    <t>Никонова Юлия Владимировна/Гуренко</t>
  </si>
  <si>
    <t>№4 от 29.01.15-28.01.20г./договор по п/п от 19.02.2015</t>
  </si>
  <si>
    <t>66</t>
  </si>
  <si>
    <t xml:space="preserve">Московская область, городской округ Павловский  Посад, а/д М7 Волга, 69км+600м, справа, (факт установки 69км+675м)
</t>
  </si>
  <si>
    <t>50:17:0020105</t>
  </si>
  <si>
    <t>67</t>
  </si>
  <si>
    <t xml:space="preserve"> Московская область,городской округ Павловский Посад, а/д М7 Волга, 70км+280м, слева, (факт установки 70км+270м)
</t>
  </si>
  <si>
    <t>50:17:11318</t>
  </si>
  <si>
    <t>68</t>
  </si>
  <si>
    <t xml:space="preserve">Московская область, городской округ Павловский Посад, а/д М7 Волга, 70км+847м, слева, (адрес факт. установки- Горьковское шоссе 70км+850м ,слева)
</t>
  </si>
  <si>
    <t>ООО «Приоритет»/ Гуренко 19.02.2015</t>
  </si>
  <si>
    <t>Никонова Юлия Владимировна/Гуренко 19.02.2015</t>
  </si>
  <si>
    <t>№4 от 29.01.15-28.01.20г./п/п от 19.02.2017</t>
  </si>
  <si>
    <t>69</t>
  </si>
  <si>
    <t xml:space="preserve">Московская область,городской округ Павловский Посад, а/д М7 Волга, 71км+245м, слева, (Горьковское шоссе 71км+210м ,слева)
</t>
  </si>
  <si>
    <t>ООО ПРИОРИТЕТ/ИП Молодцов 10.03.2015</t>
  </si>
  <si>
    <t>Никонова Юлия Владимировна/Молодцов Дмитрий Васильевич</t>
  </si>
  <si>
    <t>№4 от 29.01.15-28.01.20г./договор по переуступки прав б/н по договору №4 от 29.01.2015</t>
  </si>
  <si>
    <t>70</t>
  </si>
  <si>
    <t xml:space="preserve">Московская область, городской округ Павловский Посад, а/д М7 Волга, 71км+612м, слева, (факт. Горьковское шоссе 71км+535м ,слева)
</t>
  </si>
  <si>
    <t>ООО ПРИОРИТЕТ/ООО "Стройрегион XXI"</t>
  </si>
  <si>
    <t>Никонова Юлия Владимировна/Стахов Михаил Александрович от 03.03.2015</t>
  </si>
  <si>
    <t>№4 от 29.01.15-28.01.20г./договор по переуступки прав от 03.03.2015</t>
  </si>
  <si>
    <t>71</t>
  </si>
  <si>
    <t xml:space="preserve">Московская область, городской округ Павловский Посад, а/д М7 Волга, 72км+012м, слева, (Горьковское шоссе 72км+10м ,слева)
</t>
  </si>
  <si>
    <t>ООО «Приоритет»/ 25.05.2015  ООО "Респект"</t>
  </si>
  <si>
    <t>Никонова Юлия Владимировна/Абакумов Илья Сергеевич</t>
  </si>
  <si>
    <t>72</t>
  </si>
  <si>
    <t xml:space="preserve">Московская область, городской округ Павловский Посад, а/д М7 Волга, 72км+700м, слева, (Горьковское шоссе 72км+765м ,слева)
</t>
  </si>
  <si>
    <t>ООО "Приоритет/ ИП Гуренко Н.В.</t>
  </si>
  <si>
    <t>73</t>
  </si>
  <si>
    <t xml:space="preserve">Московская область, городской округ Павловский Посад, а/д М7 Волга, 72км+900м, слева, (Горьковское шоссе 72км+900м ,слева)
</t>
  </si>
  <si>
    <t>ООО ПРИОРИТЕТ/ИП Молодцов 22.04.2015</t>
  </si>
  <si>
    <t>№4 от 29.01.2015/по договору переуступки прав б/н от 22.04.2017 по договору №4 от 29.01.2015</t>
  </si>
  <si>
    <t>74</t>
  </si>
  <si>
    <t>Московская область, городской округ Павловский Посад, а/д М7 Волга, 73км+0м, слева, (Горьковское шоссе 73км+40м ,слева)</t>
  </si>
  <si>
    <t>ООО ПРИОРИТЕТ/ИП Молодцов Д.В. 29.04.2015</t>
  </si>
  <si>
    <t>№4 от 29.01.2015/по договору переуступки прав б/н от 29.04.2017 по договору №4 от 29.01.2015</t>
  </si>
  <si>
    <t>88</t>
  </si>
  <si>
    <t xml:space="preserve">Московская область, городской округ Павловский Посад, а/д М7 Волга, 72км+850м, справа, (факт установки72км +900 м,справа) 
</t>
  </si>
  <si>
    <t>50:17:20123</t>
  </si>
  <si>
    <t>ООО «Орвил»</t>
  </si>
  <si>
    <t xml:space="preserve">Кленина Нина Викторона </t>
  </si>
  <si>
    <t>№14 от 06.02.15-05.02.20</t>
  </si>
  <si>
    <t>Лот №18</t>
  </si>
  <si>
    <t>89</t>
  </si>
  <si>
    <t xml:space="preserve">Московская область, городской округ Павловский Посад, а/д М7 Волга, 73км+0м, справа
</t>
  </si>
  <si>
    <t>90</t>
  </si>
  <si>
    <t xml:space="preserve">Московская область, городской округ Павловский Посад, а/д М7 Волга, 73км+650м, справа, (Факт установки73км+750м справа)
</t>
  </si>
  <si>
    <t>№14 от06.02.15-05.02.20</t>
  </si>
  <si>
    <t>91</t>
  </si>
  <si>
    <t>Московская область, городской округ Павловский Посад, а/д М7 Волга, 74км+110м, справа, (Факт установки74км+100м справа)</t>
  </si>
  <si>
    <t>92</t>
  </si>
  <si>
    <t xml:space="preserve">Московская область, городской округ Павловский Посад, а/д М7 Волга, 74км+247м, справа, (Факт установки 73 км+190 м справа)
</t>
  </si>
  <si>
    <t>93</t>
  </si>
  <si>
    <t xml:space="preserve">Московская область, городской  округ Павловский Посад, а/д М7 Волга, 76км+100м, справа, (Факт установки 76км+110 справа)
</t>
  </si>
  <si>
    <t>50:17:20801</t>
  </si>
  <si>
    <t>94</t>
  </si>
  <si>
    <t>Московская область, городской округ Павловский Посад, а/д М7 Волга, 76км+465м, справа</t>
  </si>
  <si>
    <t xml:space="preserve">ООО «ДНА Медиа»/ ИП Молодцов </t>
  </si>
  <si>
    <t>Дицман Николай Андреевич/Молодцов Дмитрий Васильевич</t>
  </si>
  <si>
    <t>№295 от 26.12.14-25.12.19г./договор п/п от 27.02.2015</t>
  </si>
  <si>
    <t>Лот №8</t>
  </si>
  <si>
    <t>96</t>
  </si>
  <si>
    <t xml:space="preserve">Московская область, городской округ Павловский Посад, а/д Кузнецы - Павловский-Посад - Куровское, 1км+0м, слева, (Факт установки 0км+880 м слева)
</t>
  </si>
  <si>
    <t>50:17:0020104</t>
  </si>
  <si>
    <t>97</t>
  </si>
  <si>
    <t>Московская область, городской округ Павловский Посад, а/д Кузнецы - Павловский-Посад - Куровское, 2км+200м, слева, Факт установки  (2км+235м)слева</t>
  </si>
  <si>
    <t>98</t>
  </si>
  <si>
    <t>Московская область, г. Павловский Посад, ул. Кирова, у д.13</t>
  </si>
  <si>
    <t>светодиодный экран</t>
  </si>
  <si>
    <t>4х6</t>
  </si>
  <si>
    <t xml:space="preserve">ООО «Главцентрпроект» </t>
  </si>
  <si>
    <t>Искоростинский Алексей Алексеевич</t>
  </si>
  <si>
    <t>№5от 02.02.15-01.02.20</t>
  </si>
  <si>
    <t>Лот №5</t>
  </si>
  <si>
    <t>100</t>
  </si>
  <si>
    <t>Городской округ Павловский Посад, а/д МКАД-Крутицы-Железнодорожный-Ликино-Дулево, 55км+020м, справа, Факт установки55км+0м справа.</t>
  </si>
  <si>
    <t>50:17:0030202</t>
  </si>
  <si>
    <t>101</t>
  </si>
  <si>
    <t xml:space="preserve">Городской округ Павловский Посад, а/д МКАД-Крутицы-Железнодорожный-Ликино-Дулево, 55км+150м, справа, </t>
  </si>
  <si>
    <t>102</t>
  </si>
  <si>
    <t>Городской округ Павловский Посад, а/д МКАД-Крутицы-Железнодорожный-Ликино-Дулево, 54км+560м, справа</t>
  </si>
  <si>
    <t>50:17:0030501</t>
  </si>
  <si>
    <t>107</t>
  </si>
  <si>
    <t>Городской округ Павловский Посад, а/д МКАД-Крутицы-Железнодорожный-Ликино-Дулево, 55км+800м, справа,</t>
  </si>
  <si>
    <t>ИП Молодцов Д.В.</t>
  </si>
  <si>
    <t xml:space="preserve">Молодцов Дмитрий Васильевич </t>
  </si>
  <si>
    <t>№298 от 29.12.14-28.12.19г.</t>
  </si>
  <si>
    <t>Лот №10</t>
  </si>
  <si>
    <t>110</t>
  </si>
  <si>
    <t>Московская область, городской округ Павловский Посад, а/д Кузнецы - Павловский-Посад - Куровское, 5км+0м, Факт установки 4км+970м справа.</t>
  </si>
  <si>
    <t>50:17:0020217</t>
  </si>
  <si>
    <t>ООО «Арт Фэктори Групп Продакшен» /ООО "Респект"Респект 19.02.2015</t>
  </si>
  <si>
    <t>Елисов Александр Михайлович/Абакумов Илья Сергеевич</t>
  </si>
  <si>
    <t>№3 от 28.01.15-27.01.20</t>
  </si>
  <si>
    <t>Лот №17</t>
  </si>
  <si>
    <t>111</t>
  </si>
  <si>
    <t>Московская область, г. Павловский Посад, ул. Привокзальная, автостоянка, справа, факт установки г. Павловский Посад, ул. Привокзальная, напротив д.14 (автостоянка)</t>
  </si>
  <si>
    <t>50:17:0021336</t>
  </si>
  <si>
    <t>112</t>
  </si>
  <si>
    <t xml:space="preserve">Московская область, г. Павловский Посад, ул. Привокзальная, пересечение с ул. Герцена, слева, </t>
  </si>
  <si>
    <t>сити-формат</t>
  </si>
  <si>
    <t>50:17:0021320</t>
  </si>
  <si>
    <t>113</t>
  </si>
  <si>
    <t>Московская область, г. Павловский Посад, ул. Привокзальная, пересечение с ул. Вокзальная, слева</t>
  </si>
  <si>
    <t>50:17:0021322</t>
  </si>
  <si>
    <t>114</t>
  </si>
  <si>
    <t xml:space="preserve">Московская область, г. Павловский Посад, БЖД проезд, у д.60, в начале дома,факт установки БЖД проезд д.60в конце.
</t>
  </si>
  <si>
    <t xml:space="preserve">ООО «Приоритет»/ООО "Респект" </t>
  </si>
  <si>
    <t>Никонова Юлия Владимировна/</t>
  </si>
  <si>
    <t>№293 от 26.12.14-25.12.19</t>
  </si>
  <si>
    <t>Лот №9</t>
  </si>
  <si>
    <t>115</t>
  </si>
  <si>
    <t xml:space="preserve">Московская область, г. Павловский Посад, БЖД проезд, у д.64
</t>
  </si>
  <si>
    <t>116</t>
  </si>
  <si>
    <t>Московская область, г. Павловский Посад, БЖД проезд, пересечение с ул. Свердлова, у д.58</t>
  </si>
  <si>
    <t>117</t>
  </si>
  <si>
    <t xml:space="preserve">Московская область, г. Павловский Посад,  БЖД проезд, пересечение с ул.Свердлова, у д.60,   факт БЖД проезд, пересечение с ул. Свердлова, у д.60 (начало дома) 
</t>
  </si>
  <si>
    <t>ИП Молодцов Д.В./ ООО "Эдвер-Медиа"</t>
  </si>
  <si>
    <t>Молодцов Дмитрий Васильевич/ Острецова Б.В.</t>
  </si>
  <si>
    <t>№298 от 29.12.14-28.12.19г./п/п от 20.02.2015г.</t>
  </si>
  <si>
    <t>118</t>
  </si>
  <si>
    <t xml:space="preserve">Московская область, г. Павловский Посад, БЖД проезд, у д.6,( факт установки д,6-д.4, напротив, на пересечении с ул. Привокзальная)
</t>
  </si>
  <si>
    <t>договор №4 от 29.01.2015 г.-28.01.2020 г.</t>
  </si>
  <si>
    <t>121</t>
  </si>
  <si>
    <t>Городской округ Павловский Посад, а/д А-108 Московское Большое Кольцо, 175км+5602, слева (Разрешение: 69км+120м, слева,)Факт установки- не установлена</t>
  </si>
  <si>
    <t>50:17:10802</t>
  </si>
  <si>
    <t>ООО «Приоритет»/ Гуренко с 19.02.2015/переуступка прав ИП Гуренко</t>
  </si>
  <si>
    <t>126</t>
  </si>
  <si>
    <t>Московская область, г. Павловский Посад, ул. Большая Покровская, выезд из города в сторону Носовихинского ш., 1км+0м, справа,(по факту установки ул.Большая Покровская 350 м от Носовихинского шоссе слева.)</t>
  </si>
  <si>
    <t>50:17:21507</t>
  </si>
  <si>
    <t>127</t>
  </si>
  <si>
    <t>Московская область,, г. Павловский Посад, ул. Большая Покровская, выезд из города в сторону Носовихинского ш., 1км+0м, слева, (факт установки Ул.большая Покровская 350 м от Носовихинского шоссе справа.)</t>
  </si>
  <si>
    <t>ООО «Приоритет»/ Гуренко с 16.02.2015г.</t>
  </si>
  <si>
    <t>Никонова Юлия Владимировна/Гуренко 16.02.2015</t>
  </si>
  <si>
    <t>293 от 26.12.2014/п/п от 16.02.2015</t>
  </si>
  <si>
    <t>128</t>
  </si>
  <si>
    <t>Московская область, г. Павловский Посад, ул. Большая Покровская, 50м от пересечения с ул. Южная, в сторону Носовихинского шоссе, слева, (Факт установки ул.Большая Покровская 1км+320 мот Носовихинского шоссе справа)</t>
  </si>
  <si>
    <t>50:17:21531</t>
  </si>
  <si>
    <t>Лот №13</t>
  </si>
  <si>
    <t>129</t>
  </si>
  <si>
    <t>Московская область, г. Павловский Посад, ул. Большая Покровская, 150м от пересечения с ул. Южная, в сторону Носовихинского шоссе, слева, факт установки ул Большая Покровская 1км+240м от Носовихинского шоссе справа.)</t>
  </si>
  <si>
    <t>ООО «ДНА Медиа»/ОАО "ПППМ"</t>
  </si>
  <si>
    <t>Дицман Николай Андреевич/Карташов Алексей Владимирович</t>
  </si>
  <si>
    <t>295 от 26.12.2014/договор по п/п от 10.04.2015</t>
  </si>
  <si>
    <t>130</t>
  </si>
  <si>
    <t>Московская область, г. Павловский Посад, ул. Большая Покровская, 250м от пересечения с ул. Южная, в сторону Носовихинского шоссе, слева,(факт установки ул Большая Покровская 1км+140 м,от Носовихинского шоссе справа)</t>
  </si>
  <si>
    <t>131</t>
  </si>
  <si>
    <t xml:space="preserve">Московская область, г. Павловский Посад, ул. Большая Покровская, на пересечении с ул. Орджоникидзе, у д.37, 
</t>
  </si>
  <si>
    <t>информационно-ориентирующий модульный указатель</t>
  </si>
  <si>
    <t>1,2х1,785</t>
  </si>
  <si>
    <t>50:17:21502</t>
  </si>
  <si>
    <t>ООО "Приоритет"</t>
  </si>
  <si>
    <t>договор №4 от 29.01.2015 г.-28.01.2020 г</t>
  </si>
  <si>
    <t>133</t>
  </si>
  <si>
    <t>Московская область, г. Павловский Посад, ул. Кирова, у д.75</t>
  </si>
  <si>
    <t>50:17:21314</t>
  </si>
  <si>
    <t>134</t>
  </si>
  <si>
    <t>Московская область, г. Павловский Посад, пл. Революции, у д.1,( факт установки д.9)</t>
  </si>
  <si>
    <t>135</t>
  </si>
  <si>
    <t xml:space="preserve">Московская область, г. Павловский Посад, ул. Герцена,д.3/1,                                    </t>
  </si>
  <si>
    <t>ситиборд(с автоматической сменой изображения)</t>
  </si>
  <si>
    <t>2,7х3,7</t>
  </si>
  <si>
    <t>ООО " Приоритет"</t>
  </si>
  <si>
    <t>136</t>
  </si>
  <si>
    <t>Московская область, г. Павловский Посад, ул. Большая Покровская, 50м до пересечения с ул. Урицкого, у д.7,  факт  Павловский Посад, ул. Урицкого, д. 7</t>
  </si>
  <si>
    <t>муниципальная собственность</t>
  </si>
  <si>
    <t>50:17:21312</t>
  </si>
  <si>
    <t>140</t>
  </si>
  <si>
    <t>Московская область, г. Павловский Посад, пл. Революции, у д.3</t>
  </si>
  <si>
    <t>141</t>
  </si>
  <si>
    <t>Московская область, городской округ Павловский Посад , а/д М7 Волга,  68км+470,  слева,( факт установки 68км+450м слева)</t>
  </si>
  <si>
    <t>50:17:0011018</t>
  </si>
  <si>
    <t>144</t>
  </si>
  <si>
    <t xml:space="preserve">Городской округ Павловский Посад, а/д М7 Волга, 67км+500м, справа, 
</t>
  </si>
  <si>
    <t>50:17:20103</t>
  </si>
  <si>
    <t>146</t>
  </si>
  <si>
    <t xml:space="preserve">Московская область, городской округ Павловский Посад, а/д М7 Волга , 68км+300 м (Разрешение),факт установки Горьковское шоссе 68км+330 м слева.
</t>
  </si>
  <si>
    <t>ООО " ДНА Медиа"</t>
  </si>
  <si>
    <t>договор №295 от 26.12.2014 г.-25.12.2019 г.</t>
  </si>
  <si>
    <t>148</t>
  </si>
  <si>
    <t>Московская область,, г. Павловский Посад, ул. Большая Покровская, 200м от Фатеевского перекрестка в сторону города, справа ( Факт установки 200 м от Носовихинского шоссе справа)</t>
  </si>
  <si>
    <t>50:17:21549</t>
  </si>
  <si>
    <t>ИП Гуренко Н.В. /ООО "Респект" с 19.02.2015</t>
  </si>
  <si>
    <t>Гуренко Надежда Владимировна /Абакумов Илья Сергеевич</t>
  </si>
  <si>
    <t>№1 от 29.01.15-28.01.20г./п/п от 19.02.2015</t>
  </si>
  <si>
    <t>149</t>
  </si>
  <si>
    <t>Московская область, г. Павловский Посад, ул. Южная, у д.32</t>
  </si>
  <si>
    <t>ООО «Приоритет»/ООО " Респект"</t>
  </si>
  <si>
    <t>150</t>
  </si>
  <si>
    <t>Московская область, г. Павловский Посад, БЖД проезд, у д.60, в конце дома,  факт установки БЖД проезд д 64 начало дома</t>
  </si>
  <si>
    <t>151</t>
  </si>
  <si>
    <t>Московская область, г. Павловский Посад, ул. Большая Покровская, 100м от перекрестка с ул. Южная, справа,(факт установки  Большая Покровская 1км+350м от Носовихинского шоссе слева.)</t>
  </si>
  <si>
    <t>ООО «Приоритет»/ООО "Респект" с 16.02.2015 (26.12.2014)</t>
  </si>
  <si>
    <t>№293 от 26.12.14-25.12.19/п/п от 16.02.2015г. (26.12.2014)</t>
  </si>
  <si>
    <t>152</t>
  </si>
  <si>
    <t>Московская область, городской округ Павловский Посад, а/д Кузнецы - Павловский-Посад - Куровское, 4км+200м, слева, (факт установки 4км+180 м слева)</t>
  </si>
  <si>
    <t>50:17:0020219</t>
  </si>
  <si>
    <t xml:space="preserve">Московская область, г. Павловский Посад, ул. Орджоникидзе, вторая опора от пересечения с ул. Большая Покровская, в сторону р. Вохонка, (факт установкидо г. Павловский Посад, ул. Орджоникидзе, 2-я опора до пересечения с ул. Большая Покровская) 
</t>
  </si>
  <si>
    <t>50:17:21511</t>
  </si>
  <si>
    <t xml:space="preserve">Московская область, г. Павловский Посад, ул. Орджоникидзе, третья опора от пересечения с ул. Большая Покровская, в сторону р. Вохонка,(факт установки . Павловский Посад, ул. Орджоникидзе, 3-я опора до пересечения с ул. Большая Покровская )
</t>
  </si>
  <si>
    <t xml:space="preserve">Московская область, г. Павловский Посад, ул. Орджоникидзе, четвертая опора от пересечения с ул. Большая Покровская, в сторону р. Вохонка,(факт установки г. Павловский Посад, ул. Орджоникидзе, 4-я опора до пересечения с ул. Большая Покровская)
</t>
  </si>
  <si>
    <t xml:space="preserve">Московская область, г. Павловский Посад, ул. Орджоникидзе, пятая опора от пересечения с ул. Большая Покровская, в сторону р. Вохонка,( факт установки г. Павловский Посад, ул. Орджоникидзе, 5-я опора до пересечения с ул. Большая, Покровская)
</t>
  </si>
  <si>
    <t>г. Павловский Посад, ул. Привокзальная, напротив привокзального рынка, (ул Привокзальная д24 справа)</t>
  </si>
  <si>
    <t>159</t>
  </si>
  <si>
    <t xml:space="preserve">г. Павловский Посад, ул. Большая Покровская, у д. 34/1
</t>
  </si>
  <si>
    <t>Лот №316</t>
  </si>
  <si>
    <t>161</t>
  </si>
  <si>
    <t xml:space="preserve">Московская область,, г. Павловский Посад, ул. Герцена, на  пересечении с ул. Чапаева, у д.11
</t>
  </si>
  <si>
    <t>-</t>
  </si>
  <si>
    <t>162</t>
  </si>
  <si>
    <t xml:space="preserve">Московская область, г. Павловский Посад, ул. Кирова, у д.21( Факт установки напротив д4.А)
</t>
  </si>
  <si>
    <t>163</t>
  </si>
  <si>
    <t>Московская область, г. Павловский Посад, ул. Большая Покровская, 25м от пересечения с ул. Кирова, у д.1, (факт установки ул Кирова конец дома 11)</t>
  </si>
  <si>
    <t>165</t>
  </si>
  <si>
    <t>Московская область,г. Павловский Посад, ул. Привокзальная, между ж/д и автовокзалом Факт (г. Павловский Посад, ул. Привокзальная, пересечение с ул. Герцена, справа)</t>
  </si>
  <si>
    <t>Щит (трехсторонний)</t>
  </si>
  <si>
    <t>50:17:21336</t>
  </si>
  <si>
    <t xml:space="preserve">ИП Загуменная Е.А. </t>
  </si>
  <si>
    <t>Загуменная Елена Александровна</t>
  </si>
  <si>
    <t>№294 от 26.12.14-25.12.19</t>
  </si>
  <si>
    <t>Лот №6</t>
  </si>
  <si>
    <t>166</t>
  </si>
  <si>
    <t>Московская область, г. Павловский Посад, пер. Ленинградский,  на пересечении с ул. Максима Горького</t>
  </si>
  <si>
    <t>50:17:20603</t>
  </si>
  <si>
    <t xml:space="preserve">ООО «Акватон» </t>
  </si>
  <si>
    <t xml:space="preserve">Харитонов Евгений Борисович </t>
  </si>
  <si>
    <t>договор №297 от 29.12.2014 г-28.12.2019 г</t>
  </si>
  <si>
    <t>Лот №15</t>
  </si>
  <si>
    <t>167</t>
  </si>
  <si>
    <t>г. Павловский Посад, пер. Ленинградский, 50м до пересечения с ул. Максима Горького, слева( факт установки , после пересечения с ул М.Горького справа)Разрешение № 15 от 31.08.2017</t>
  </si>
  <si>
    <t>50:17:20602</t>
  </si>
  <si>
    <t>ОАО "ПППМ"</t>
  </si>
  <si>
    <t>Карташов Александр Владимирович</t>
  </si>
  <si>
    <t>1 от 16.08.2017г.</t>
  </si>
  <si>
    <t>Лот№1</t>
  </si>
  <si>
    <t>168</t>
  </si>
  <si>
    <t>Московская область, городской округ Павловский Посад, а/д Кузнецы - Павловский-Посад - Куровское, 1км+80м, справа, факт установки 1км+40м справа</t>
  </si>
  <si>
    <t>50:17:20104</t>
  </si>
  <si>
    <t>172</t>
  </si>
  <si>
    <t xml:space="preserve">Московская область, городской округ Павловский Посад, а/д М7 Волга, 69км+690м, слева,( факт установки 69км+750м слева)
</t>
  </si>
  <si>
    <t>ООО "Орвил"</t>
  </si>
  <si>
    <t>договор №14 от 06.02.2015 г.-05.02.2020 г.</t>
  </si>
  <si>
    <t xml:space="preserve">Московская область, г. Павловский Посад, первая опора на пересечении ул. Кирова и ул. Свердлова
</t>
  </si>
  <si>
    <t>178</t>
  </si>
  <si>
    <t>Московская область, г. Павловский Посад, БЖД проезд, у д.23 корп.7</t>
  </si>
  <si>
    <t>конструкция по индивидуальному проекту (стела)</t>
  </si>
  <si>
    <t>5,0х1,0</t>
  </si>
  <si>
    <t>ИП Гараян Артур Семикович</t>
  </si>
  <si>
    <t>50:17:21321:28</t>
  </si>
  <si>
    <t>50/001/001/2019-332590</t>
  </si>
  <si>
    <t>Земля на праве собственности</t>
  </si>
  <si>
    <t>Московская область, г. Павловский Посад, ул. Фрунзе, у д.30, справа</t>
  </si>
  <si>
    <t>50:17:0021516</t>
  </si>
  <si>
    <t>Московская область, г. Павловский Посад, ул. Кузьмина, у д.22</t>
  </si>
  <si>
    <t>50:17:21522</t>
  </si>
  <si>
    <t>185</t>
  </si>
  <si>
    <t>Московская область, г. Павловский Посад, ул. Фрунзе, у д.41, справа</t>
  </si>
  <si>
    <t>50:17:0021517</t>
  </si>
  <si>
    <t>187</t>
  </si>
  <si>
    <t>Московская область, г. Павловский Посад, ул. Кузьмина, у д.31</t>
  </si>
  <si>
    <t>50:17:21524</t>
  </si>
  <si>
    <t>188</t>
  </si>
  <si>
    <t>Московская область, г. Павловский Посад, ул. Привокзальная, у ж/д вокзала</t>
  </si>
  <si>
    <t>189</t>
  </si>
  <si>
    <t>г. Павловский Посад, ул. Кирова, у д.60, слева</t>
  </si>
  <si>
    <t>193</t>
  </si>
  <si>
    <t>Московская область, г. Павловский Посад, ул. Большая Покровская, у д.20</t>
  </si>
  <si>
    <t>194</t>
  </si>
  <si>
    <t>195</t>
  </si>
  <si>
    <t>Московская область, г. Павловский Посад, ул. Большая Покровская, у д.41</t>
  </si>
  <si>
    <t>196</t>
  </si>
  <si>
    <t xml:space="preserve">Московская область, г. Павловский Посад, ул. Герцена, на  пересечении с ул. Кирова
</t>
  </si>
  <si>
    <t>201</t>
  </si>
  <si>
    <t>Московская область, городской округ Павловский Посад, 1 км+100, справа (факт д.Гаврино справа)</t>
  </si>
  <si>
    <t>ООО Респект</t>
  </si>
  <si>
    <t>Абакумов И.С.</t>
  </si>
  <si>
    <t>№2 от 27.12.2017г.</t>
  </si>
  <si>
    <t>205</t>
  </si>
  <si>
    <t>Городской округ Павловский Посад, а/д Кузнецы - Павловский-Посад - Куровское, 13км+730м, слева,</t>
  </si>
  <si>
    <t>50:17:0021526</t>
  </si>
  <si>
    <t>206</t>
  </si>
  <si>
    <t>Городской округ Павловский Посад, а/д Павловский Посад-Красная Дубрава-Орехово-Зуево, 3км+450м, слева,( факт установки А/д Кузнецы на г Орехово-Зуево 3км+440м слева)</t>
  </si>
  <si>
    <t>50:17:0020136</t>
  </si>
  <si>
    <t>207</t>
  </si>
  <si>
    <t>Московская область, городской округ Павловский Посад, а/д Кузнецы - Павловский-Посад - Куровское, 4км+250м, справа,( факт установки 4км+190м справа)</t>
  </si>
  <si>
    <t>50:17:0020214</t>
  </si>
  <si>
    <t>208</t>
  </si>
  <si>
    <t>Московская область, г. Павловский Посад, ул. Большая Покровская, при въезде в город с Носовихинского ш., 950 м от Фатеевского перекрестка в сторону города, слева, (факт установки ул Большая Покровская 0км+950м от Носовихинского шоссе слева.)</t>
  </si>
  <si>
    <t>50:17:21509</t>
  </si>
  <si>
    <t>209</t>
  </si>
  <si>
    <t>Московская область, городской округ Павловский Посад, а/д Кузнецы - Павловский-Посад - Куровское, 2км+250м, слева</t>
  </si>
  <si>
    <t>50:17:20206</t>
  </si>
  <si>
    <t>210</t>
  </si>
  <si>
    <t>Московская область, городской округ Павловский Посад, а/д Кузнецы - Павловский-Посад - Куровское, 3км+370м, справа (факт 3км+380м справа)</t>
  </si>
  <si>
    <t xml:space="preserve">ООО «ДНА Медиа»/ ООО "Приоритет" с 10.02.2015 </t>
  </si>
  <si>
    <t>Дицман Николай Андреевич/Никонова Юлия Владимировна с 10.02.2015</t>
  </si>
  <si>
    <t>295 от 26.12.2014/договор по п/п от 10.02.2015</t>
  </si>
  <si>
    <t>211</t>
  </si>
  <si>
    <t>Московская область, городской округ Павловский Посад, а/д Кузнецы-Павловский-Посад - Куровское, 3км+800м, справа ( факт3км+680м справа)</t>
  </si>
  <si>
    <t xml:space="preserve">ООО «Приоритет» </t>
  </si>
  <si>
    <t>договор №300 от 29.12.2014 г-28.12.2019 г.</t>
  </si>
  <si>
    <t>212</t>
  </si>
  <si>
    <t>Московская область, городской Павловский-Посад - Куровское, 3км+670м, слева, (факт 3км+560м слева)</t>
  </si>
  <si>
    <t>50:17:20219</t>
  </si>
  <si>
    <t>213</t>
  </si>
  <si>
    <t>Московская область, городской округ Павловский Посад, а/д Кузнецы - Павловский-Посад - Куровское, 4км+100м, слева, (факт установки 4км+040м слева)</t>
  </si>
  <si>
    <t>ООО «Приоритет» /п/п ООО "Респект" 16.02.15 (д/д с 29.12.2014)</t>
  </si>
  <si>
    <t>301 от 29.12.2014/п/п от 16.02.2015 (д/д с 29.12.2014)</t>
  </si>
  <si>
    <t>Лот №14</t>
  </si>
  <si>
    <t>214</t>
  </si>
  <si>
    <t>Московская область, городской округ Павловский Посад, а/д Кузнецы - Павловский-Посад - Куровское, 4км+400м, слева, (факт установки4км+370м слева)</t>
  </si>
  <si>
    <t>50:17:20221</t>
  </si>
  <si>
    <t>215</t>
  </si>
  <si>
    <t>Московская область, городской округ Павловский Посад, а/д Кузнецы - Павловский-Посад - Куровское, 4км+500м, справа (факт установк 4км+430,справа)</t>
  </si>
  <si>
    <t>50:17:20214</t>
  </si>
  <si>
    <t>216</t>
  </si>
  <si>
    <t>Московская область, городской округ Павловский Посад, а/д Кузнецы - Павловский-Посад - Куровское, 4км+450м, слева</t>
  </si>
  <si>
    <t>217</t>
  </si>
  <si>
    <t>Московская область, городской округ Павловский Посад, а/д Кузнецы - Павловский-Посад - Куровское, 0км+730м</t>
  </si>
  <si>
    <t>218</t>
  </si>
  <si>
    <t>Городской округ Павловский Посад, а/д М7 Волга, 67км+600м, слева, (факт установки 67км+550 м слева)</t>
  </si>
  <si>
    <t>50:17:0011017</t>
  </si>
  <si>
    <t xml:space="preserve">договор №298 </t>
  </si>
  <si>
    <t>219</t>
  </si>
  <si>
    <t>Городской округ Павловский Посад, а/д М7 Волга, 67км+400м, справа (факт установк 67км+470)</t>
  </si>
  <si>
    <t>50:17:0020103</t>
  </si>
  <si>
    <t xml:space="preserve">ИП Молодцов Д.В./переуступка прав ООО "ЭдверМедиа" с 20.02.2015 </t>
  </si>
  <si>
    <t>Молодцов Дмитрий Васильевич/Острецова Б.В.</t>
  </si>
  <si>
    <t>№298 от 29.12.14-28.12.19г./дог. п/п от 20.02.2015</t>
  </si>
  <si>
    <t>220</t>
  </si>
  <si>
    <t xml:space="preserve">Городской округ Павловский Посад, а/д Кузнецы - Павловский-Посад - Куровское, 13км+600м, справа, </t>
  </si>
  <si>
    <t xml:space="preserve"> 50:17:0021530</t>
  </si>
  <si>
    <t>222</t>
  </si>
  <si>
    <t>Городской округ Павловский Посад, а/д МКАД-Крутицы-Железнодорожный-Ликино-Дулево, 54км+670м, слева,</t>
  </si>
  <si>
    <t>50:17:0021417</t>
  </si>
  <si>
    <t>223</t>
  </si>
  <si>
    <t>Городской округ Павловский Посад, а/д МКАД-Крутицы-Железнодорожный-Ликино-Дулево, 58км+400м, слева, (факт установк 58км+350 м слева)</t>
  </si>
  <si>
    <t>50:17:21716</t>
  </si>
  <si>
    <t>224</t>
  </si>
  <si>
    <t>Городской округ Павловский Посад, а/д МКАД-Крутицы-Железнодорожный-Ликино-Дулево, 58км+910м, слева</t>
  </si>
  <si>
    <t>50:17:21717</t>
  </si>
  <si>
    <t xml:space="preserve">ООО «Арт Фэктори Групп Продакшен»/ 09.02.2015 переуступки Районные рекламы </t>
  </si>
  <si>
    <t>Елисов Александр Михайлович</t>
  </si>
  <si>
    <t>226</t>
  </si>
  <si>
    <t>Московская область, городской округ Павловский Посад, а/д Кузнецы - Павловский-Посад - Куровское, 3км+850м, слева (факт установк 3км+735 м слева)</t>
  </si>
  <si>
    <t>227</t>
  </si>
  <si>
    <t>Московская область, городской округ Павловский Посад, а/д Кузнецы - Павловский-Посад - Куровское, 4км+300м, слева, (факт установк 4км+240м слева)</t>
  </si>
  <si>
    <t>50:17:20220</t>
  </si>
  <si>
    <t>228</t>
  </si>
  <si>
    <t>Московская область, городской округ Павловский Посад, а/д Кузнецы - Павловский-Посад - Куровское, 3км+890м, справа (факт установк 3км+770 м справа)</t>
  </si>
  <si>
    <t>229</t>
  </si>
  <si>
    <t>Московская область, городской округ Павловский Посад, а/д Кузнецы - Павловский-Посад - Куровское, 4км+550м, слева, (факт установки 4км +460 м)</t>
  </si>
  <si>
    <t>230</t>
  </si>
  <si>
    <t>Московская область, городской округ Павловский Посад, а/д Кузнецы - Павловский-Посад - Куровское, 4км+720м, справа</t>
  </si>
  <si>
    <t>50:17:20216</t>
  </si>
  <si>
    <t>ООО «ДНА Медиа» не установлена</t>
  </si>
  <si>
    <t>231</t>
  </si>
  <si>
    <t>Московская область, г Павловский Посад, а/д Кузнецы - Павловский-Посад - Куровское, 50м после пересечения с ул. Автомобилистов, слева,  (факт установки Ленинградский переулок АЗС ТНК Справа)</t>
  </si>
  <si>
    <t>233</t>
  </si>
  <si>
    <t xml:space="preserve">Городской округ Павловский Посад, а/д М7 Волга, 67км+700м, справа, </t>
  </si>
  <si>
    <t>234</t>
  </si>
  <si>
    <t>Московская область, городской округ Павловский Посад, а/д М7 Волга, 74км+700м, справа, (факт установки 74 км+660 м справа)</t>
  </si>
  <si>
    <t>239</t>
  </si>
  <si>
    <t>Городской округ Павловский Посад, а/д МКАД-Крутицы-Железнодорожный-Ликино-Дулево, 55км+150м, слева</t>
  </si>
  <si>
    <t>50:17:21417</t>
  </si>
  <si>
    <t xml:space="preserve">ИП Загуменная Е.А./ООО "Стройрегион XXI"  </t>
  </si>
  <si>
    <t>Загуменная Елена Александровна/Стахов Михаил Александрович</t>
  </si>
  <si>
    <t>№294 от 26.12.14-25.12.19/договор по переуступке от 06.02.2015</t>
  </si>
  <si>
    <t>240</t>
  </si>
  <si>
    <t>Московская область, г. Павловский Посад, ул. Большая Покровская, выезд из города в сторону Носовихинского ш., 0км+350м, слева, (факт установки ул Большая Покровская 1км+100 м от Носовихинского шоссе справа)</t>
  </si>
  <si>
    <t>Чеботарев Дмитрий Дмитриевич/03,02,15 передал ДНА Медиа</t>
  </si>
  <si>
    <t>241</t>
  </si>
  <si>
    <t>Московская область, г. Павловский Посад, ул. Большая Покровская, выезд из города в сторону Носовихинского ш., 0км+200м, справа,( факт установки ул БольшаяПокровская 1км+160 м от Носовихинского шоссе слева)</t>
  </si>
  <si>
    <t>Лот №11</t>
  </si>
  <si>
    <t xml:space="preserve">Московская область, г. Павловский Посад, ул. Большая Покровская, первая опора от пересечения с ул. Орджоникиде, в сторону центра, </t>
  </si>
  <si>
    <t>Московская область, г. Павловский Посад, ул. Большая Покровская, у д.46/9, факт установки д46</t>
  </si>
  <si>
    <t>50:17:21516</t>
  </si>
  <si>
    <t>ООО «Орвил»/мир рекламы</t>
  </si>
  <si>
    <t>244</t>
  </si>
  <si>
    <t>Московская область, г. Павловский Посад, пер. Ленинградский, у д.1, справа, (факт установки АЗС ТНК слева)</t>
  </si>
  <si>
    <t>50:17:20505</t>
  </si>
  <si>
    <t>245</t>
  </si>
  <si>
    <t>Московская область, г. Павловский Посад, ул. Мира, у д.10, справа</t>
  </si>
  <si>
    <t>50:17:20509</t>
  </si>
  <si>
    <t>247</t>
  </si>
  <si>
    <t>г. Павловский Посад, ул. Интернациональная, напротив д. 34 А</t>
  </si>
  <si>
    <t>50:17:21324</t>
  </si>
  <si>
    <t>248</t>
  </si>
  <si>
    <t>Московская область, г. Павловский Посад, ул. Интернациональная, 100м от поворота в сторону Городка, слева, ( факт установки д9/1 около р Клязьма)</t>
  </si>
  <si>
    <t>50:17:21323</t>
  </si>
  <si>
    <t>249</t>
  </si>
  <si>
    <t>Московская область, г. Павловский Посад, ул. Интернациональная, 292м после ж/д переезда, справа(, факт установки напротив дома 15)</t>
  </si>
  <si>
    <t>50:17:21330</t>
  </si>
  <si>
    <t xml:space="preserve">Московская область, г. Павловский Посад, ул. Привокзальная, напротив д.12 по ул. Герцена,( факт установки возле второй опоры до пересечения с ул Герцена справа)
</t>
  </si>
  <si>
    <t>Городской округ Павловский Посад, а/д М-7 Волга ,68км+000м ,слева</t>
  </si>
  <si>
    <t>ФКУ Упрдор Москва-Нижний Новгород</t>
  </si>
  <si>
    <t>50:17:0000000:81</t>
  </si>
  <si>
    <t>Группа компаний 3х6</t>
  </si>
  <si>
    <t>117РК/2017 от 16.05.2017-15.05.2022</t>
  </si>
  <si>
    <t>Московская область, городской округ Павловский Посад, а/д М-7 Волга ,69км+800м ,справа</t>
  </si>
  <si>
    <t>254)</t>
  </si>
  <si>
    <t>Московская область, городской округ Павловский Посад, а/д М-7 Волга ,72км+000м ,справа,</t>
  </si>
  <si>
    <t>ООО "Альянс Сервис"</t>
  </si>
  <si>
    <t>Кириако-Гуттиекррес-Домингович</t>
  </si>
  <si>
    <t>118РК/2017 от 16.05.2017</t>
  </si>
  <si>
    <t>Московская область, городской округ Павловский Посад, а/д М-7 Волга ,74км+500м, справа,(Разрешение 74км +500м справа)</t>
  </si>
  <si>
    <t>ООО"Нэппи"Брио-Эксперт"</t>
  </si>
  <si>
    <t>Голубкова Наталья Эдуардовна</t>
  </si>
  <si>
    <t>158РК/2017 от 16.10.2017г.</t>
  </si>
  <si>
    <t>Московская область, городской округ Павловский Посад, а/д М-7 Волга ,76км+200м , справа,</t>
  </si>
  <si>
    <t xml:space="preserve"> ООО " Эдвер Медиа"</t>
  </si>
  <si>
    <t>113РК/2017 от 16.05.2017</t>
  </si>
  <si>
    <t>Московская область, г. Павловский Посад , ул. Кирова у д.5</t>
  </si>
  <si>
    <t>стела</t>
  </si>
  <si>
    <t>12х3</t>
  </si>
  <si>
    <t>ООО "ПроектСтройДом"</t>
  </si>
  <si>
    <t>50:17:0021312:21</t>
  </si>
  <si>
    <t>99/2019/276124456</t>
  </si>
  <si>
    <t>Горшенев Геннадий Вячеславович</t>
  </si>
  <si>
    <t>Москоская область, г. Павловский Посад , ул. Свердлова у д.20</t>
  </si>
  <si>
    <t>3,25х6</t>
  </si>
  <si>
    <t>ООО "Альфа Инвест"</t>
  </si>
  <si>
    <t>50:17:0021305:346</t>
  </si>
  <si>
    <t>99/2019/276124318</t>
  </si>
  <si>
    <t>Прибылов Михаил Анатольевич</t>
  </si>
  <si>
    <t>Московская область, г. Павловский Посад, ул Большая Покровская ,у д.14,( факт установки д14 пересечение с ул Урицкого)</t>
  </si>
  <si>
    <t>стелла</t>
  </si>
  <si>
    <t>2х5</t>
  </si>
  <si>
    <t>ИП Личинин В.С.</t>
  </si>
  <si>
    <t>50:17:0021313:90</t>
  </si>
  <si>
    <t>99/2019/276124329</t>
  </si>
  <si>
    <t>Московская область, г. Павловский Посад, ул. Павловская,  д.26</t>
  </si>
  <si>
    <t>9,6х2,0</t>
  </si>
  <si>
    <t>ООО "Инвест-Девелопмент</t>
  </si>
  <si>
    <t>50:17:21302:69</t>
  </si>
  <si>
    <t>Ермилова Наталья Васильевна</t>
  </si>
  <si>
    <t>Московская область, г. Павловский Посад, ул Большая Покровская ,у д.35, (факт установки ул Большая Покровская у д35 по ул Орджоникидзе)</t>
  </si>
  <si>
    <t>6х22,2</t>
  </si>
  <si>
    <t>ООО " Павловский Посад"</t>
  </si>
  <si>
    <t>50:17:0021501:136</t>
  </si>
  <si>
    <t xml:space="preserve">99/2019/276124125
</t>
  </si>
  <si>
    <t>Барышов Игорь Алексеевич</t>
  </si>
  <si>
    <t>Московская область г.о. Павловский Посад а/д Кузнецы-Павловский Посад -Куровское-1 км+130 м, справа.</t>
  </si>
  <si>
    <t>9,1х2,1</t>
  </si>
  <si>
    <t>ООО"Ферронордик Машины"</t>
  </si>
  <si>
    <t>Корнелиуссон Ларс Эрик Микаэл</t>
  </si>
  <si>
    <t>№1/2018 от 20.03.2018</t>
  </si>
  <si>
    <t>Московская область г.о. Павловский Посад д. Тарасово ,а/д М7 "Волга", 67км+230м,слева.</t>
  </si>
  <si>
    <t>конструкция по индивидуальному проекту (стелла АЗС)</t>
  </si>
  <si>
    <t>2,1х4</t>
  </si>
  <si>
    <t>ЗАО "Магистраль-НК"</t>
  </si>
  <si>
    <t>50:17:0011017:9</t>
  </si>
  <si>
    <t>99/2019/276124081</t>
  </si>
  <si>
    <t>Дорошенко Николай Николаевич</t>
  </si>
  <si>
    <t>Московская область, городской округ Павловский Посад, а/д М7 №Волга", д. Кузнецы, д. 49, справа</t>
  </si>
  <si>
    <t>Мдиванян Борис Эдуардович</t>
  </si>
  <si>
    <t>50:17:20103:18</t>
  </si>
  <si>
    <t>от 26.12.2018         №99/2018/236807185</t>
  </si>
  <si>
    <t>ООО "Респект"</t>
  </si>
  <si>
    <t>Московская область, г. Павловский Посад , пересечение ул. Герцена и ул. Привокзальная, около магазина " Баш Маг"</t>
  </si>
  <si>
    <t>50:17:0021318</t>
  </si>
  <si>
    <t>Московская область, городской округ Павловский Посад, деревня Заозерье, д.53</t>
  </si>
  <si>
    <t>флагшток</t>
  </si>
  <si>
    <t>5х1 (7шт)</t>
  </si>
  <si>
    <t>ООО "АСД Компани"</t>
  </si>
  <si>
    <t>50:17:0020117:64</t>
  </si>
  <si>
    <t>99/2019/276068268</t>
  </si>
  <si>
    <t>Де Паоли Светлана Николаевна</t>
  </si>
  <si>
    <t>Московская область, городской округ Павловский Посад, д.Заозерье, д.42 Б</t>
  </si>
  <si>
    <t>5х1,3 (3шт)</t>
  </si>
  <si>
    <t>50:17:0020104:65</t>
  </si>
  <si>
    <t>99/2019/276139747</t>
  </si>
  <si>
    <t>Желяпов Антон Христофорович</t>
  </si>
  <si>
    <t>5х1,3         (3 шт)</t>
  </si>
  <si>
    <t>Московская область г. Павловский Посад, ул.Привокзальнгая, у д.20В</t>
  </si>
  <si>
    <t>2,11*8</t>
  </si>
  <si>
    <t>ООО"Фреш Маркет"</t>
  </si>
  <si>
    <t>50:17:0021336:10</t>
  </si>
  <si>
    <t>Бургер Армин</t>
  </si>
  <si>
    <t xml:space="preserve">Московская область, г. Павловский Посад, ул. Большая Покровская, у д. 33, факт г. Павловский Посад, ул.Большая Покровская, у д. 33 </t>
  </si>
  <si>
    <t>2×5.11</t>
  </si>
  <si>
    <t>2*2,320</t>
  </si>
  <si>
    <t>ПО Кооператор</t>
  </si>
  <si>
    <t>50:17:0021317:13</t>
  </si>
  <si>
    <t>99/2019/276123880</t>
  </si>
  <si>
    <t>ИП Варданян Артур Маратович</t>
  </si>
  <si>
    <t>Московская область, г.о. Павловский Посад, г. Павловский Посад, ул. Южная, д. 16/2</t>
  </si>
  <si>
    <t>Шилков Сергей Александрович</t>
  </si>
  <si>
    <t>50:17:0021517:20</t>
  </si>
  <si>
    <t>26.12.2018 № 99/2018/236809146</t>
  </si>
  <si>
    <t>Московская область, г.о. Павловский Посад, Носовихинское шоссе, 49км+020м, справа (вне полосы отвода).</t>
  </si>
  <si>
    <t>Фомин М.А.</t>
  </si>
  <si>
    <t>50:17:0030104:100</t>
  </si>
  <si>
    <t>99/2019/276123177</t>
  </si>
  <si>
    <t>Московская область, г.о. Павловский Посад, Носовихинское шоссе, 49км+200м, справа (вне полосы отвода).</t>
  </si>
  <si>
    <t>Московская область, г.о. Павловский Посад, Носовихинское шоссе, 49км+620м, справа (вне полосы отвода).</t>
  </si>
  <si>
    <r>
      <rPr>
        <sz val="11"/>
        <color indexed="8"/>
        <rFont val="Arial"/>
      </rPr>
      <t>Московская область, г.о. Павловский Посад, Носовихинское шоссе, 50км+</t>
    </r>
    <r>
      <rPr>
        <sz val="10"/>
        <color indexed="8"/>
        <rFont val="Times New Roman"/>
      </rPr>
      <t>280</t>
    </r>
    <r>
      <rPr>
        <sz val="10"/>
        <color indexed="8"/>
        <rFont val="Times New Roman"/>
      </rPr>
      <t>м, справа (вне полосы отвода).</t>
    </r>
  </si>
  <si>
    <t>Хайруллин И.И.</t>
  </si>
  <si>
    <t>50:17:0000000:64883</t>
  </si>
  <si>
    <t>99/2019/276123523</t>
  </si>
  <si>
    <t>Московская область, г.о. Павловский Посад, Носовихинское шоссе, 53км+100м, слева (вне полосы отвода).</t>
  </si>
  <si>
    <t>50:17:0021411:4</t>
  </si>
  <si>
    <t>99/2019/276123414</t>
  </si>
  <si>
    <t>Московская область, г.о. Павловский Посад, Носовихинское шоссе, 53км+450м, слева (вне полосы отвода).</t>
  </si>
  <si>
    <t>Московская область, г.о. Павловский Посад, Носовихинское шоссе, 53км+200м, слева (вне полосы отвода).</t>
  </si>
  <si>
    <t>Московская область, г.о. Павловский Посад, Носовихинское шоссе, 53км+700м, слева (вне полосы отвода).</t>
  </si>
  <si>
    <t>Московская область, г.о. Павловский Посад, Носовихинское шоссе, 53км+780м, слева (вне полосы отвода).</t>
  </si>
  <si>
    <t>Московская область, г.о. Павловский Посад, Носовихинское шоссе, 53км+530м, слева (вне полосы отвода).</t>
  </si>
  <si>
    <t>г.о. Павловский Посад, д.Сонино, 100м</t>
  </si>
  <si>
    <t>Светодиодный экран о/с</t>
  </si>
  <si>
    <t>ООО "ЕКА-Московиянефтепродукт"</t>
  </si>
  <si>
    <t>50:17:0021907:6</t>
  </si>
  <si>
    <t>25.04.2018 № 99/2018/94985277</t>
  </si>
  <si>
    <t>ООО"Восток-Медиа"</t>
  </si>
  <si>
    <t>Голубков Сергей Эдуардович</t>
  </si>
  <si>
    <t>№01/РК/2018 от 28.09.2018-28.09.2023</t>
  </si>
  <si>
    <t>Московская область, г. Павловский Посад, ул. Кирова, у д.58</t>
  </si>
  <si>
    <t>50:17:0021307</t>
  </si>
  <si>
    <t xml:space="preserve">9 РК не в схеме на действующих обязательствах </t>
  </si>
  <si>
    <t xml:space="preserve">10 РК не в схеме на действующих обязательствах </t>
  </si>
  <si>
    <t xml:space="preserve">11 РК не в схеме на действующих обязательствах </t>
  </si>
  <si>
    <t xml:space="preserve">12 РК не в схеме на действующих обязательствах </t>
  </si>
  <si>
    <t xml:space="preserve">13 РК не в схеме на действующих обязательствах </t>
  </si>
  <si>
    <t xml:space="preserve">14 РК не в схеме на действующих обязательствах </t>
  </si>
  <si>
    <t xml:space="preserve">15 РК не в схеме на действующих обязательствах </t>
  </si>
  <si>
    <t xml:space="preserve">16 РК не в схеме на действующих обязательствах </t>
  </si>
  <si>
    <t xml:space="preserve">19 РК не в схеме на действующих обязательствах </t>
  </si>
  <si>
    <t xml:space="preserve">20 РК не в схеме на действующих обязательствах </t>
  </si>
  <si>
    <t xml:space="preserve"> 21 РК не в схеме на действующих обязательствах </t>
  </si>
  <si>
    <t xml:space="preserve">22 РК не в схеме на действующих обязательствах </t>
  </si>
  <si>
    <t xml:space="preserve">23 РК не в схеме на действующих обязательствах </t>
  </si>
  <si>
    <t xml:space="preserve">24 РК не в схеме на действующих обязательствах </t>
  </si>
  <si>
    <t xml:space="preserve">25 РК не в схеме на действующих обязательствах </t>
  </si>
  <si>
    <t xml:space="preserve">26 РК не в схеме на действующих обязательствах </t>
  </si>
  <si>
    <t xml:space="preserve">27 РК не в схеме на действующих обязательствах </t>
  </si>
  <si>
    <t xml:space="preserve">28 РК не в схеме на действующих обязательствах </t>
  </si>
  <si>
    <t xml:space="preserve">29 РК не в схеме на действующих обязательствах </t>
  </si>
  <si>
    <t xml:space="preserve">30 РК не в схеме на действующих обязательствах </t>
  </si>
  <si>
    <t xml:space="preserve">31 РК не в схеме на действующих обязательствах </t>
  </si>
  <si>
    <t xml:space="preserve">32 РК не в схеме на действующих обязательствах </t>
  </si>
  <si>
    <t xml:space="preserve">33 РК не в схеме на действующих обязательствах </t>
  </si>
  <si>
    <t xml:space="preserve">34 РК не в схеме на действующих обязательствах </t>
  </si>
  <si>
    <t xml:space="preserve">35 РК не в схеме на действующих обязательствах </t>
  </si>
  <si>
    <t xml:space="preserve">36 РК не в схеме на действующих обязательствах </t>
  </si>
  <si>
    <t xml:space="preserve">47 РК не в схеме на действующих обязательствах </t>
  </si>
  <si>
    <t xml:space="preserve">48 РК не в схеме на действующих обязательствах </t>
  </si>
  <si>
    <t xml:space="preserve">49 РК не в схеме на действующих обязательствах </t>
  </si>
  <si>
    <t xml:space="preserve">64 РК не в схеме на действующих обязательствах </t>
  </si>
  <si>
    <t xml:space="preserve">154 РК не в схеме на действующих обязательствах </t>
  </si>
  <si>
    <t xml:space="preserve">155 РК не в схеме на действующих обязательствах </t>
  </si>
  <si>
    <t xml:space="preserve">156 РК не в схеме на действующих обязательствах </t>
  </si>
  <si>
    <t xml:space="preserve">157 РК не в схеме на действующих обязательствах </t>
  </si>
  <si>
    <t xml:space="preserve">158 РК не в схеме на действующих обязательствах </t>
  </si>
  <si>
    <t xml:space="preserve">177 РК не в схеме на действующих обязательствах </t>
  </si>
  <si>
    <t xml:space="preserve">179 РК не в схеме на действующих обязательствах </t>
  </si>
  <si>
    <t xml:space="preserve">180 РК не в схеме на действующих обязательствах </t>
  </si>
  <si>
    <t xml:space="preserve">242 РК не в схеме на действующих обязательствах </t>
  </si>
  <si>
    <t xml:space="preserve">243 РК не в схеме на действующих обязательствах </t>
  </si>
  <si>
    <t xml:space="preserve">260 РК не в схеме на действующих обязательствах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</si>
</sst>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419]General"/>
    <numFmt numFmtId="165" formatCode="#,##0.00\ &quot;₽&quot;"/>
  </numFmts>
  <fonts count="7" x14ac:knownFonts="1">
    <font>
      <sz val="11"/>
      <color indexed="8"/>
      <name val="Arial"/>
    </font>
    <font>
      <sz val="10"/>
      <color indexed="8"/>
      <name val="Calibri"/>
    </font>
    <font>
      <sz val="10"/>
      <color indexed="8"/>
      <name val="Times New Roman"/>
    </font>
    <font>
      <sz val="10"/>
      <color indexed="10"/>
      <name val="Calibri"/>
    </font>
    <font>
      <b/>
      <sz val="10"/>
      <color indexed="8"/>
      <name val="Times New Roman"/>
      <family val="1"/>
      <charset val="204"/>
    </font>
    <font>
      <sz val="10"/>
      <color indexed="8"/>
      <name val="Arial"/>
      <family val="2"/>
      <charset val="204"/>
    </font>
    <font>
      <sz val="10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8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 applyFill="0" applyProtection="0"/>
  </cellStyleXfs>
  <cellXfs count="63">
    <xf numFmtId="0" fontId="0" fillId="0" borderId="0" xfId="0" applyFill="1" applyProtection="1"/>
    <xf numFmtId="164" fontId="1" fillId="0" borderId="0" xfId="0" applyNumberFormat="1" applyFont="1" applyFill="1" applyProtection="1"/>
    <xf numFmtId="164" fontId="2" fillId="0" borderId="0" xfId="0" applyNumberFormat="1" applyFont="1" applyFill="1" applyAlignment="1" applyProtection="1">
      <alignment vertical="top"/>
    </xf>
    <xf numFmtId="0" fontId="2" fillId="0" borderId="0" xfId="0" applyFont="1" applyFill="1" applyAlignment="1" applyProtection="1">
      <alignment horizontal="left" vertical="top" wrapText="1"/>
      <protection locked="0"/>
    </xf>
    <xf numFmtId="0" fontId="1" fillId="0" borderId="0" xfId="0" applyFont="1" applyFill="1" applyAlignment="1" applyProtection="1">
      <alignment horizontal="left" vertical="top" wrapText="1"/>
      <protection locked="0"/>
    </xf>
    <xf numFmtId="164" fontId="3" fillId="0" borderId="0" xfId="0" applyNumberFormat="1" applyFont="1" applyFill="1" applyProtection="1"/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wrapText="1"/>
    </xf>
    <xf numFmtId="164" fontId="1" fillId="0" borderId="0" xfId="0" applyNumberFormat="1" applyFont="1" applyFill="1" applyAlignment="1" applyProtection="1">
      <alignment horizontal="center" vertical="center" wrapText="1"/>
    </xf>
    <xf numFmtId="0" fontId="2" fillId="0" borderId="1" xfId="0" applyFont="1" applyFill="1" applyBorder="1" applyAlignment="1" applyProtection="1">
      <alignment horizontal="left" vertical="top" wrapText="1"/>
      <protection locked="0"/>
    </xf>
    <xf numFmtId="0" fontId="2" fillId="0" borderId="1" xfId="0" applyFont="1" applyFill="1" applyBorder="1" applyAlignment="1" applyProtection="1">
      <alignment horizontal="center" vertical="center"/>
    </xf>
    <xf numFmtId="164" fontId="2" fillId="0" borderId="1" xfId="0" applyNumberFormat="1" applyFont="1" applyFill="1" applyBorder="1" applyAlignment="1" applyProtection="1">
      <alignment horizontal="center" vertical="center" wrapText="1"/>
    </xf>
    <xf numFmtId="164" fontId="2" fillId="0" borderId="1" xfId="0" applyNumberFormat="1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 applyProtection="1">
      <alignment horizontal="center" vertical="center" wrapText="1"/>
    </xf>
    <xf numFmtId="164" fontId="2" fillId="0" borderId="1" xfId="0" applyNumberFormat="1" applyFont="1" applyFill="1" applyBorder="1" applyAlignment="1" applyProtection="1">
      <alignment vertical="top" wrapText="1"/>
    </xf>
    <xf numFmtId="0" fontId="2" fillId="0" borderId="1" xfId="0" applyFont="1" applyFill="1" applyBorder="1" applyAlignment="1" applyProtection="1">
      <alignment vertical="top" wrapText="1"/>
    </xf>
    <xf numFmtId="0" fontId="2" fillId="0" borderId="1" xfId="0" applyFont="1" applyFill="1" applyBorder="1" applyAlignment="1" applyProtection="1">
      <alignment horizontal="left" vertical="center" wrapText="1"/>
    </xf>
    <xf numFmtId="0" fontId="2" fillId="0" borderId="1" xfId="0" applyFont="1" applyFill="1" applyBorder="1" applyAlignment="1" applyProtection="1">
      <alignment horizontal="left" vertical="top" wrapText="1"/>
    </xf>
    <xf numFmtId="165" fontId="2" fillId="0" borderId="1" xfId="0" applyNumberFormat="1" applyFont="1" applyFill="1" applyBorder="1" applyAlignment="1" applyProtection="1">
      <alignment horizontal="center" vertical="center" wrapText="1"/>
    </xf>
    <xf numFmtId="164" fontId="2" fillId="0" borderId="1" xfId="0" applyNumberFormat="1" applyFont="1" applyFill="1" applyBorder="1" applyAlignment="1" applyProtection="1">
      <alignment horizontal="left" vertical="center" wrapText="1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46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horizontal="center" vertical="top" wrapText="1"/>
      <protection locked="0"/>
    </xf>
    <xf numFmtId="0" fontId="2" fillId="0" borderId="1" xfId="0" applyFont="1" applyFill="1" applyBorder="1" applyAlignment="1" applyProtection="1">
      <alignment horizontal="center"/>
    </xf>
    <xf numFmtId="4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2" xfId="0" applyNumberFormat="1" applyFont="1" applyFill="1" applyBorder="1" applyAlignment="1" applyProtection="1">
      <alignment horizontal="center" vertical="center"/>
    </xf>
    <xf numFmtId="0" fontId="2" fillId="0" borderId="3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164" fontId="2" fillId="0" borderId="0" xfId="0" applyNumberFormat="1" applyFont="1" applyFill="1" applyAlignment="1" applyProtection="1">
      <alignment horizontal="center" vertical="top"/>
    </xf>
    <xf numFmtId="0" fontId="2" fillId="0" borderId="0" xfId="0" applyFont="1" applyFill="1" applyAlignment="1" applyProtection="1">
      <alignment horizontal="center" vertical="center" wrapText="1"/>
      <protection locked="0"/>
    </xf>
    <xf numFmtId="164" fontId="2" fillId="0" borderId="0" xfId="0" applyNumberFormat="1" applyFont="1" applyFill="1" applyAlignment="1" applyProtection="1">
      <alignment horizontal="center" vertical="center"/>
    </xf>
    <xf numFmtId="0" fontId="2" fillId="0" borderId="1" xfId="0" applyFont="1" applyFill="1" applyBorder="1" applyAlignment="1" applyProtection="1">
      <alignment horizontal="center" vertical="top" wrapText="1"/>
    </xf>
    <xf numFmtId="164" fontId="2" fillId="0" borderId="0" xfId="0" applyNumberFormat="1" applyFont="1" applyFill="1" applyAlignment="1" applyProtection="1">
      <alignment horizontal="center"/>
    </xf>
    <xf numFmtId="0" fontId="2" fillId="0" borderId="1" xfId="0" applyFont="1" applyFill="1" applyBorder="1" applyAlignment="1" applyProtection="1">
      <alignment horizontal="center" wrapText="1"/>
    </xf>
    <xf numFmtId="0" fontId="2" fillId="0" borderId="0" xfId="0" applyFont="1" applyFill="1" applyAlignment="1" applyProtection="1">
      <alignment horizontal="center" vertical="top" wrapText="1"/>
      <protection locked="0"/>
    </xf>
    <xf numFmtId="164" fontId="2" fillId="0" borderId="1" xfId="0" applyNumberFormat="1" applyFont="1" applyFill="1" applyBorder="1" applyAlignment="1" applyProtection="1">
      <alignment horizontal="center"/>
    </xf>
    <xf numFmtId="0" fontId="2" fillId="0" borderId="0" xfId="0" applyFont="1" applyFill="1" applyProtection="1"/>
    <xf numFmtId="0" fontId="5" fillId="0" borderId="0" xfId="0" applyFont="1" applyFill="1" applyProtection="1"/>
    <xf numFmtId="164" fontId="2" fillId="0" borderId="0" xfId="0" applyNumberFormat="1" applyFont="1" applyFill="1" applyAlignment="1" applyProtection="1">
      <alignment horizontal="center" vertical="top" wrapText="1"/>
    </xf>
    <xf numFmtId="164" fontId="2" fillId="0" borderId="0" xfId="0" applyNumberFormat="1" applyFont="1" applyFill="1" applyAlignment="1" applyProtection="1">
      <alignment horizontal="center" wrapText="1"/>
    </xf>
    <xf numFmtId="164" fontId="2" fillId="0" borderId="0" xfId="0" applyNumberFormat="1" applyFont="1" applyFill="1" applyAlignment="1" applyProtection="1">
      <alignment horizontal="left" vertical="center" wrapText="1"/>
    </xf>
    <xf numFmtId="0" fontId="2" fillId="0" borderId="0" xfId="0" applyFont="1" applyFill="1" applyAlignment="1" applyProtection="1">
      <alignment horizontal="center" vertical="top" wrapText="1"/>
    </xf>
    <xf numFmtId="0" fontId="2" fillId="0" borderId="0" xfId="0" applyFont="1" applyFill="1" applyAlignment="1" applyProtection="1">
      <alignment vertical="top" wrapText="1"/>
    </xf>
    <xf numFmtId="49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4" xfId="0" applyNumberFormat="1" applyFont="1" applyFill="1" applyBorder="1" applyAlignment="1" applyProtection="1">
      <alignment horizontal="center"/>
    </xf>
    <xf numFmtId="0" fontId="5" fillId="0" borderId="1" xfId="0" applyFont="1" applyFill="1" applyBorder="1" applyProtection="1"/>
    <xf numFmtId="0" fontId="2" fillId="0" borderId="1" xfId="0" applyFont="1" applyFill="1" applyBorder="1" applyProtection="1"/>
    <xf numFmtId="164" fontId="2" fillId="0" borderId="4" xfId="0" applyNumberFormat="1" applyFont="1" applyFill="1" applyBorder="1" applyAlignment="1" applyProtection="1">
      <alignment horizontal="center" vertical="center"/>
    </xf>
    <xf numFmtId="0" fontId="2" fillId="0" borderId="4" xfId="0" applyFont="1" applyFill="1" applyBorder="1" applyAlignment="1" applyProtection="1">
      <alignment horizontal="center" vertical="center" wrapText="1"/>
      <protection locked="0"/>
    </xf>
    <xf numFmtId="164" fontId="2" fillId="0" borderId="5" xfId="0" applyNumberFormat="1" applyFont="1" applyFill="1" applyBorder="1" applyAlignment="1" applyProtection="1">
      <alignment horizontal="center" vertical="center"/>
    </xf>
    <xf numFmtId="0" fontId="2" fillId="0" borderId="0" xfId="0" applyFont="1" applyFill="1" applyAlignment="1" applyProtection="1">
      <alignment horizontal="center" vertical="center" wrapText="1"/>
    </xf>
    <xf numFmtId="0" fontId="2" fillId="0" borderId="4" xfId="0" applyFont="1" applyFill="1" applyBorder="1" applyAlignment="1" applyProtection="1">
      <alignment horizontal="center" wrapText="1"/>
    </xf>
    <xf numFmtId="0" fontId="2" fillId="0" borderId="4" xfId="0" applyFont="1" applyFill="1" applyBorder="1" applyAlignment="1" applyProtection="1">
      <alignment horizontal="center"/>
    </xf>
    <xf numFmtId="164" fontId="2" fillId="0" borderId="6" xfId="0" applyNumberFormat="1" applyFont="1" applyFill="1" applyBorder="1" applyAlignment="1" applyProtection="1">
      <alignment horizontal="center" vertical="center"/>
    </xf>
    <xf numFmtId="0" fontId="2" fillId="0" borderId="6" xfId="0" applyFont="1" applyFill="1" applyBorder="1" applyAlignment="1" applyProtection="1">
      <alignment horizontal="center" vertical="center" wrapText="1"/>
      <protection locked="0"/>
    </xf>
    <xf numFmtId="0" fontId="2" fillId="0" borderId="6" xfId="0" applyFont="1" applyFill="1" applyBorder="1" applyAlignment="1" applyProtection="1">
      <alignment horizontal="center" wrapText="1"/>
    </xf>
    <xf numFmtId="0" fontId="2" fillId="0" borderId="6" xfId="0" applyFont="1" applyFill="1" applyBorder="1" applyAlignment="1" applyProtection="1">
      <alignment horizontal="center"/>
    </xf>
    <xf numFmtId="0" fontId="5" fillId="0" borderId="6" xfId="0" applyFont="1" applyFill="1" applyBorder="1" applyProtection="1"/>
    <xf numFmtId="0" fontId="2" fillId="0" borderId="6" xfId="0" applyFont="1" applyFill="1" applyBorder="1" applyAlignment="1" applyProtection="1">
      <alignment horizontal="center" vertical="top" wrapText="1"/>
      <protection locked="0"/>
    </xf>
    <xf numFmtId="0" fontId="2" fillId="0" borderId="6" xfId="0" applyFont="1" applyFill="1" applyBorder="1" applyAlignment="1" applyProtection="1">
      <alignment horizontal="center" vertical="center"/>
    </xf>
    <xf numFmtId="0" fontId="2" fillId="0" borderId="6" xfId="0" applyFont="1" applyFill="1" applyBorder="1" applyAlignment="1" applyProtection="1">
      <alignment horizontal="center" vertical="center" wrapText="1"/>
    </xf>
    <xf numFmtId="164" fontId="2" fillId="0" borderId="6" xfId="0" applyNumberFormat="1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256"/>
  <sheetViews>
    <sheetView tabSelected="1" showRuler="0" zoomScaleNormal="100" workbookViewId="0">
      <pane xSplit="3" ySplit="1" topLeftCell="J137" activePane="bottomRight" state="frozenSplit"/>
      <selection pane="topRight"/>
      <selection pane="bottomLeft"/>
      <selection pane="bottomRight" activeCell="O149" sqref="O149"/>
    </sheetView>
  </sheetViews>
  <sheetFormatPr defaultRowHeight="12.75" customHeight="1" x14ac:dyDescent="0.2"/>
  <cols>
    <col min="1" max="1" width="8.125" style="12" customWidth="1"/>
    <col min="2" max="2" width="6.125" style="29" customWidth="1"/>
    <col min="3" max="3" width="38.5" style="34" customWidth="1"/>
    <col min="4" max="4" width="15.125" style="29" customWidth="1"/>
    <col min="5" max="5" width="13.5" style="29" customWidth="1"/>
    <col min="6" max="6" width="6.625" style="29" customWidth="1"/>
    <col min="7" max="7" width="10.875" style="29" customWidth="1"/>
    <col min="8" max="8" width="12" style="29" customWidth="1"/>
    <col min="9" max="9" width="30.5" style="29" customWidth="1"/>
    <col min="10" max="10" width="16.25" style="29" customWidth="1"/>
    <col min="11" max="11" width="15" style="29" customWidth="1"/>
    <col min="12" max="12" width="10.5" style="29" customWidth="1"/>
    <col min="13" max="13" width="11.875" style="29" customWidth="1"/>
    <col min="14" max="14" width="6.875" style="29" customWidth="1"/>
    <col min="15" max="15" width="29.5" style="30" customWidth="1"/>
    <col min="16" max="16" width="23.875" style="30" customWidth="1"/>
    <col min="17" max="17" width="21.875" style="30" customWidth="1"/>
    <col min="18" max="18" width="11.125" style="30" customWidth="1"/>
    <col min="19" max="19" width="25.75" style="32" customWidth="1"/>
    <col min="20" max="37" width="8.125" customWidth="1"/>
  </cols>
  <sheetData>
    <row r="1" spans="1:27" s="32" customFormat="1" ht="153" customHeight="1" x14ac:dyDescent="0.2">
      <c r="A1" s="12" t="s">
        <v>0</v>
      </c>
      <c r="B1" s="2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7</v>
      </c>
      <c r="I1" s="6" t="s">
        <v>8</v>
      </c>
      <c r="J1" s="6" t="s">
        <v>9</v>
      </c>
      <c r="K1" s="6" t="s">
        <v>10</v>
      </c>
      <c r="L1" s="27" t="s">
        <v>11</v>
      </c>
      <c r="M1" s="6" t="s">
        <v>12</v>
      </c>
      <c r="N1" s="6" t="s">
        <v>13</v>
      </c>
      <c r="O1" s="6" t="s">
        <v>14</v>
      </c>
      <c r="P1" s="6" t="s">
        <v>15</v>
      </c>
      <c r="Q1" s="6" t="s">
        <v>16</v>
      </c>
      <c r="R1" s="6" t="s">
        <v>17</v>
      </c>
      <c r="S1" s="28"/>
    </row>
    <row r="2" spans="1:27" s="1" customFormat="1" ht="51" customHeight="1" x14ac:dyDescent="0.2">
      <c r="A2" s="12">
        <v>1</v>
      </c>
      <c r="B2" s="6" t="s">
        <v>89</v>
      </c>
      <c r="C2" s="9" t="s">
        <v>90</v>
      </c>
      <c r="D2" s="6" t="s">
        <v>91</v>
      </c>
      <c r="E2" s="6" t="s">
        <v>92</v>
      </c>
      <c r="F2" s="6" t="s">
        <v>93</v>
      </c>
      <c r="G2" s="6">
        <v>2</v>
      </c>
      <c r="H2" s="6">
        <v>36</v>
      </c>
      <c r="I2" s="6" t="s">
        <v>22</v>
      </c>
      <c r="J2" s="6" t="s">
        <v>94</v>
      </c>
      <c r="K2" s="6"/>
      <c r="L2" s="6">
        <f>2500*H2*0.8*1*1*0.8</f>
        <v>57600</v>
      </c>
      <c r="M2" s="6">
        <f t="shared" ref="M2:M33" si="0">L2</f>
        <v>57600</v>
      </c>
      <c r="N2" s="6" t="s">
        <v>24</v>
      </c>
      <c r="O2" s="10" t="s">
        <v>25</v>
      </c>
      <c r="P2" s="11" t="s">
        <v>26</v>
      </c>
      <c r="Q2" s="11" t="s">
        <v>27</v>
      </c>
      <c r="R2" s="12" t="s">
        <v>28</v>
      </c>
      <c r="S2" s="2"/>
    </row>
    <row r="3" spans="1:27" s="1" customFormat="1" ht="51" customHeight="1" x14ac:dyDescent="0.2">
      <c r="A3" s="12">
        <v>2</v>
      </c>
      <c r="B3" s="6" t="s">
        <v>95</v>
      </c>
      <c r="C3" s="9" t="s">
        <v>96</v>
      </c>
      <c r="D3" s="6" t="s">
        <v>91</v>
      </c>
      <c r="E3" s="6" t="s">
        <v>92</v>
      </c>
      <c r="F3" s="6" t="s">
        <v>93</v>
      </c>
      <c r="G3" s="6">
        <v>2</v>
      </c>
      <c r="H3" s="6">
        <v>36</v>
      </c>
      <c r="I3" s="6" t="s">
        <v>22</v>
      </c>
      <c r="J3" s="6" t="s">
        <v>97</v>
      </c>
      <c r="K3" s="6"/>
      <c r="L3" s="6">
        <f>2500*H3*0.8*1*1*0.8</f>
        <v>57600</v>
      </c>
      <c r="M3" s="6">
        <f t="shared" si="0"/>
        <v>57600</v>
      </c>
      <c r="N3" s="6" t="s">
        <v>24</v>
      </c>
      <c r="O3" s="10" t="s">
        <v>98</v>
      </c>
      <c r="P3" s="16" t="s">
        <v>99</v>
      </c>
      <c r="Q3" s="16" t="s">
        <v>100</v>
      </c>
      <c r="R3" s="12" t="s">
        <v>101</v>
      </c>
      <c r="S3" s="2"/>
    </row>
    <row r="4" spans="1:27" s="1" customFormat="1" ht="51" customHeight="1" x14ac:dyDescent="0.2">
      <c r="A4" s="12">
        <v>3</v>
      </c>
      <c r="B4" s="6" t="s">
        <v>102</v>
      </c>
      <c r="C4" s="9" t="s">
        <v>103</v>
      </c>
      <c r="D4" s="6" t="s">
        <v>91</v>
      </c>
      <c r="E4" s="6" t="s">
        <v>92</v>
      </c>
      <c r="F4" s="6" t="s">
        <v>93</v>
      </c>
      <c r="G4" s="6">
        <v>2</v>
      </c>
      <c r="H4" s="6">
        <v>36</v>
      </c>
      <c r="I4" s="6" t="s">
        <v>22</v>
      </c>
      <c r="J4" s="6" t="s">
        <v>104</v>
      </c>
      <c r="K4" s="6"/>
      <c r="L4" s="6">
        <f>2500*H4*0.8*1*1.2*0.5</f>
        <v>43200</v>
      </c>
      <c r="M4" s="6">
        <f t="shared" si="0"/>
        <v>43200</v>
      </c>
      <c r="N4" s="6" t="s">
        <v>24</v>
      </c>
      <c r="O4" s="10" t="s">
        <v>98</v>
      </c>
      <c r="P4" s="16" t="s">
        <v>99</v>
      </c>
      <c r="Q4" s="16" t="s">
        <v>100</v>
      </c>
      <c r="R4" s="12" t="s">
        <v>101</v>
      </c>
      <c r="S4" s="2"/>
    </row>
    <row r="5" spans="1:27" s="5" customFormat="1" ht="64.5" customHeight="1" x14ac:dyDescent="0.2">
      <c r="A5" s="12">
        <v>4</v>
      </c>
      <c r="B5" s="6">
        <v>61</v>
      </c>
      <c r="C5" s="9" t="s">
        <v>105</v>
      </c>
      <c r="D5" s="6" t="s">
        <v>91</v>
      </c>
      <c r="E5" s="6" t="s">
        <v>92</v>
      </c>
      <c r="F5" s="6" t="s">
        <v>93</v>
      </c>
      <c r="G5" s="6">
        <v>2</v>
      </c>
      <c r="H5" s="6">
        <v>36</v>
      </c>
      <c r="I5" s="6" t="s">
        <v>22</v>
      </c>
      <c r="J5" s="6" t="s">
        <v>71</v>
      </c>
      <c r="K5" s="6"/>
      <c r="L5" s="6">
        <v>43200</v>
      </c>
      <c r="M5" s="6">
        <f t="shared" si="0"/>
        <v>43200</v>
      </c>
      <c r="N5" s="6" t="s">
        <v>106</v>
      </c>
      <c r="O5" s="10" t="s">
        <v>49</v>
      </c>
      <c r="P5" s="13" t="s">
        <v>50</v>
      </c>
      <c r="Q5" s="13" t="s">
        <v>107</v>
      </c>
      <c r="R5" s="12" t="s">
        <v>108</v>
      </c>
      <c r="S5" s="2"/>
      <c r="T5" s="1"/>
      <c r="U5" s="1"/>
      <c r="V5" s="1"/>
      <c r="W5" s="1"/>
      <c r="X5" s="1"/>
      <c r="Y5" s="1"/>
      <c r="Z5" s="1"/>
      <c r="AA5" s="1"/>
    </row>
    <row r="6" spans="1:27" s="1" customFormat="1" ht="79.5" customHeight="1" x14ac:dyDescent="0.2">
      <c r="A6" s="12">
        <v>5</v>
      </c>
      <c r="B6" s="6" t="s">
        <v>110</v>
      </c>
      <c r="C6" s="9" t="s">
        <v>111</v>
      </c>
      <c r="D6" s="6" t="s">
        <v>91</v>
      </c>
      <c r="E6" s="6" t="s">
        <v>92</v>
      </c>
      <c r="F6" s="6" t="s">
        <v>93</v>
      </c>
      <c r="G6" s="6">
        <v>2</v>
      </c>
      <c r="H6" s="6">
        <v>36</v>
      </c>
      <c r="I6" s="6" t="s">
        <v>22</v>
      </c>
      <c r="J6" s="6" t="s">
        <v>112</v>
      </c>
      <c r="K6" s="6"/>
      <c r="L6" s="6">
        <f t="shared" ref="L6:L22" si="1">2500*H6*0.8*1*1.2*0.8</f>
        <v>69120</v>
      </c>
      <c r="M6" s="6">
        <f t="shared" si="0"/>
        <v>69120</v>
      </c>
      <c r="N6" s="6" t="s">
        <v>24</v>
      </c>
      <c r="O6" s="13" t="s">
        <v>113</v>
      </c>
      <c r="P6" s="11" t="s">
        <v>114</v>
      </c>
      <c r="Q6" s="11" t="s">
        <v>115</v>
      </c>
      <c r="R6" s="12" t="s">
        <v>38</v>
      </c>
      <c r="S6" s="2"/>
    </row>
    <row r="7" spans="1:27" s="1" customFormat="1" ht="76.5" customHeight="1" x14ac:dyDescent="0.2">
      <c r="A7" s="12">
        <v>6</v>
      </c>
      <c r="B7" s="6" t="s">
        <v>116</v>
      </c>
      <c r="C7" s="9" t="s">
        <v>117</v>
      </c>
      <c r="D7" s="6" t="s">
        <v>91</v>
      </c>
      <c r="E7" s="6" t="s">
        <v>92</v>
      </c>
      <c r="F7" s="6" t="s">
        <v>93</v>
      </c>
      <c r="G7" s="6">
        <v>2</v>
      </c>
      <c r="H7" s="6">
        <v>36</v>
      </c>
      <c r="I7" s="6" t="s">
        <v>22</v>
      </c>
      <c r="J7" s="6" t="s">
        <v>118</v>
      </c>
      <c r="K7" s="6"/>
      <c r="L7" s="6">
        <f t="shared" si="1"/>
        <v>69120</v>
      </c>
      <c r="M7" s="6">
        <f t="shared" si="0"/>
        <v>69120</v>
      </c>
      <c r="N7" s="6" t="s">
        <v>24</v>
      </c>
      <c r="O7" s="13" t="s">
        <v>35</v>
      </c>
      <c r="P7" s="11" t="s">
        <v>40</v>
      </c>
      <c r="Q7" s="11" t="s">
        <v>37</v>
      </c>
      <c r="R7" s="12" t="s">
        <v>38</v>
      </c>
      <c r="S7" s="2"/>
    </row>
    <row r="8" spans="1:27" s="1" customFormat="1" ht="51" customHeight="1" x14ac:dyDescent="0.2">
      <c r="A8" s="12">
        <v>7</v>
      </c>
      <c r="B8" s="6" t="s">
        <v>119</v>
      </c>
      <c r="C8" s="9" t="s">
        <v>120</v>
      </c>
      <c r="D8" s="6" t="s">
        <v>91</v>
      </c>
      <c r="E8" s="6" t="s">
        <v>92</v>
      </c>
      <c r="F8" s="6" t="s">
        <v>93</v>
      </c>
      <c r="G8" s="6">
        <v>2</v>
      </c>
      <c r="H8" s="6">
        <v>36</v>
      </c>
      <c r="I8" s="6" t="s">
        <v>22</v>
      </c>
      <c r="J8" s="6" t="s">
        <v>121</v>
      </c>
      <c r="K8" s="6"/>
      <c r="L8" s="6">
        <f t="shared" si="1"/>
        <v>69120</v>
      </c>
      <c r="M8" s="6">
        <f t="shared" si="0"/>
        <v>69120</v>
      </c>
      <c r="N8" s="6" t="s">
        <v>24</v>
      </c>
      <c r="O8" s="13" t="s">
        <v>35</v>
      </c>
      <c r="P8" s="11" t="s">
        <v>40</v>
      </c>
      <c r="Q8" s="11" t="s">
        <v>37</v>
      </c>
      <c r="R8" s="12" t="s">
        <v>38</v>
      </c>
      <c r="S8" s="2"/>
    </row>
    <row r="9" spans="1:27" s="1" customFormat="1" ht="53.25" customHeight="1" x14ac:dyDescent="0.2">
      <c r="A9" s="12">
        <v>8</v>
      </c>
      <c r="B9" s="6" t="s">
        <v>122</v>
      </c>
      <c r="C9" s="9" t="s">
        <v>123</v>
      </c>
      <c r="D9" s="6" t="s">
        <v>91</v>
      </c>
      <c r="E9" s="6" t="s">
        <v>92</v>
      </c>
      <c r="F9" s="6" t="s">
        <v>93</v>
      </c>
      <c r="G9" s="6">
        <v>2</v>
      </c>
      <c r="H9" s="6">
        <v>36</v>
      </c>
      <c r="I9" s="6" t="s">
        <v>22</v>
      </c>
      <c r="J9" s="6" t="s">
        <v>121</v>
      </c>
      <c r="K9" s="6"/>
      <c r="L9" s="6">
        <f t="shared" si="1"/>
        <v>69120</v>
      </c>
      <c r="M9" s="6">
        <f t="shared" si="0"/>
        <v>69120</v>
      </c>
      <c r="N9" s="6" t="s">
        <v>24</v>
      </c>
      <c r="O9" s="13" t="s">
        <v>124</v>
      </c>
      <c r="P9" s="11" t="s">
        <v>125</v>
      </c>
      <c r="Q9" s="11" t="s">
        <v>126</v>
      </c>
      <c r="R9" s="12" t="s">
        <v>38</v>
      </c>
      <c r="S9" s="2"/>
    </row>
    <row r="10" spans="1:27" s="1" customFormat="1" ht="51" customHeight="1" x14ac:dyDescent="0.2">
      <c r="A10" s="12">
        <v>9</v>
      </c>
      <c r="B10" s="6" t="s">
        <v>127</v>
      </c>
      <c r="C10" s="9" t="s">
        <v>128</v>
      </c>
      <c r="D10" s="6" t="s">
        <v>91</v>
      </c>
      <c r="E10" s="6" t="s">
        <v>92</v>
      </c>
      <c r="F10" s="6" t="s">
        <v>93</v>
      </c>
      <c r="G10" s="6">
        <v>2</v>
      </c>
      <c r="H10" s="6">
        <v>36</v>
      </c>
      <c r="I10" s="6" t="s">
        <v>22</v>
      </c>
      <c r="J10" s="6" t="s">
        <v>121</v>
      </c>
      <c r="K10" s="6"/>
      <c r="L10" s="6">
        <f t="shared" si="1"/>
        <v>69120</v>
      </c>
      <c r="M10" s="6">
        <f t="shared" si="0"/>
        <v>69120</v>
      </c>
      <c r="N10" s="6" t="s">
        <v>24</v>
      </c>
      <c r="O10" s="11" t="s">
        <v>129</v>
      </c>
      <c r="P10" s="11" t="s">
        <v>130</v>
      </c>
      <c r="Q10" s="11" t="s">
        <v>131</v>
      </c>
      <c r="R10" s="12" t="s">
        <v>38</v>
      </c>
      <c r="S10" s="2"/>
    </row>
    <row r="11" spans="1:27" s="1" customFormat="1" ht="51" customHeight="1" x14ac:dyDescent="0.2">
      <c r="A11" s="12">
        <v>10</v>
      </c>
      <c r="B11" s="6" t="s">
        <v>132</v>
      </c>
      <c r="C11" s="9" t="s">
        <v>133</v>
      </c>
      <c r="D11" s="6" t="s">
        <v>91</v>
      </c>
      <c r="E11" s="6" t="s">
        <v>92</v>
      </c>
      <c r="F11" s="6" t="s">
        <v>93</v>
      </c>
      <c r="G11" s="6">
        <v>2</v>
      </c>
      <c r="H11" s="6">
        <v>36</v>
      </c>
      <c r="I11" s="6" t="s">
        <v>22</v>
      </c>
      <c r="J11" s="6" t="s">
        <v>121</v>
      </c>
      <c r="K11" s="6"/>
      <c r="L11" s="6">
        <f t="shared" si="1"/>
        <v>69120</v>
      </c>
      <c r="M11" s="6">
        <f t="shared" si="0"/>
        <v>69120</v>
      </c>
      <c r="N11" s="6" t="s">
        <v>24</v>
      </c>
      <c r="O11" s="11" t="s">
        <v>134</v>
      </c>
      <c r="P11" s="11" t="s">
        <v>135</v>
      </c>
      <c r="Q11" s="11" t="s">
        <v>136</v>
      </c>
      <c r="R11" s="11" t="s">
        <v>38</v>
      </c>
      <c r="S11" s="2"/>
    </row>
    <row r="12" spans="1:27" s="1" customFormat="1" ht="42" customHeight="1" x14ac:dyDescent="0.2">
      <c r="A12" s="12">
        <v>11</v>
      </c>
      <c r="B12" s="6" t="s">
        <v>137</v>
      </c>
      <c r="C12" s="9" t="s">
        <v>138</v>
      </c>
      <c r="D12" s="6" t="s">
        <v>91</v>
      </c>
      <c r="E12" s="6" t="s">
        <v>92</v>
      </c>
      <c r="F12" s="6" t="s">
        <v>93</v>
      </c>
      <c r="G12" s="6">
        <v>2</v>
      </c>
      <c r="H12" s="6">
        <v>36</v>
      </c>
      <c r="I12" s="6" t="s">
        <v>22</v>
      </c>
      <c r="J12" s="6" t="s">
        <v>121</v>
      </c>
      <c r="K12" s="6"/>
      <c r="L12" s="6">
        <f t="shared" si="1"/>
        <v>69120</v>
      </c>
      <c r="M12" s="6">
        <f t="shared" si="0"/>
        <v>69120</v>
      </c>
      <c r="N12" s="6" t="s">
        <v>24</v>
      </c>
      <c r="O12" s="13" t="s">
        <v>139</v>
      </c>
      <c r="P12" s="11" t="s">
        <v>140</v>
      </c>
      <c r="Q12" s="11" t="s">
        <v>37</v>
      </c>
      <c r="R12" s="12" t="s">
        <v>38</v>
      </c>
      <c r="S12" s="2"/>
    </row>
    <row r="13" spans="1:27" ht="57.75" customHeight="1" x14ac:dyDescent="0.2">
      <c r="A13" s="12">
        <v>12</v>
      </c>
      <c r="B13" s="6" t="s">
        <v>141</v>
      </c>
      <c r="C13" s="22" t="s">
        <v>142</v>
      </c>
      <c r="D13" s="6" t="s">
        <v>91</v>
      </c>
      <c r="E13" s="6" t="s">
        <v>92</v>
      </c>
      <c r="F13" s="6" t="s">
        <v>93</v>
      </c>
      <c r="G13" s="6">
        <v>2</v>
      </c>
      <c r="H13" s="6">
        <v>36</v>
      </c>
      <c r="I13" s="6" t="s">
        <v>22</v>
      </c>
      <c r="J13" s="6" t="s">
        <v>121</v>
      </c>
      <c r="K13" s="6"/>
      <c r="L13" s="6">
        <f t="shared" si="1"/>
        <v>69120</v>
      </c>
      <c r="M13" s="6">
        <f t="shared" si="0"/>
        <v>69120</v>
      </c>
      <c r="N13" s="6" t="s">
        <v>24</v>
      </c>
      <c r="O13" s="12" t="s">
        <v>143</v>
      </c>
      <c r="P13" s="12"/>
      <c r="Q13" s="12"/>
      <c r="R13" s="12"/>
      <c r="S13" s="28"/>
    </row>
    <row r="14" spans="1:27" s="1" customFormat="1" ht="51" customHeight="1" x14ac:dyDescent="0.2">
      <c r="A14" s="12">
        <v>13</v>
      </c>
      <c r="B14" s="6" t="s">
        <v>144</v>
      </c>
      <c r="C14" s="9" t="s">
        <v>145</v>
      </c>
      <c r="D14" s="6" t="s">
        <v>91</v>
      </c>
      <c r="E14" s="6" t="s">
        <v>92</v>
      </c>
      <c r="F14" s="6" t="s">
        <v>93</v>
      </c>
      <c r="G14" s="6">
        <v>2</v>
      </c>
      <c r="H14" s="6">
        <v>36</v>
      </c>
      <c r="I14" s="6" t="s">
        <v>22</v>
      </c>
      <c r="J14" s="6" t="s">
        <v>121</v>
      </c>
      <c r="K14" s="6"/>
      <c r="L14" s="6">
        <f t="shared" si="1"/>
        <v>69120</v>
      </c>
      <c r="M14" s="6">
        <f t="shared" si="0"/>
        <v>69120</v>
      </c>
      <c r="N14" s="6" t="s">
        <v>24</v>
      </c>
      <c r="O14" s="11" t="s">
        <v>146</v>
      </c>
      <c r="P14" s="11" t="s">
        <v>130</v>
      </c>
      <c r="Q14" s="11" t="s">
        <v>147</v>
      </c>
      <c r="R14" s="11" t="s">
        <v>38</v>
      </c>
      <c r="S14" s="2"/>
    </row>
    <row r="15" spans="1:27" s="1" customFormat="1" ht="51" customHeight="1" x14ac:dyDescent="0.2">
      <c r="A15" s="12">
        <v>14</v>
      </c>
      <c r="B15" s="6" t="s">
        <v>148</v>
      </c>
      <c r="C15" s="9" t="s">
        <v>149</v>
      </c>
      <c r="D15" s="6" t="s">
        <v>91</v>
      </c>
      <c r="E15" s="6" t="s">
        <v>92</v>
      </c>
      <c r="F15" s="6" t="s">
        <v>93</v>
      </c>
      <c r="G15" s="6">
        <v>2</v>
      </c>
      <c r="H15" s="6">
        <v>36</v>
      </c>
      <c r="I15" s="6" t="s">
        <v>22</v>
      </c>
      <c r="J15" s="6" t="s">
        <v>121</v>
      </c>
      <c r="K15" s="6"/>
      <c r="L15" s="6">
        <f t="shared" si="1"/>
        <v>69120</v>
      </c>
      <c r="M15" s="6">
        <f t="shared" si="0"/>
        <v>69120</v>
      </c>
      <c r="N15" s="6" t="s">
        <v>24</v>
      </c>
      <c r="O15" s="13" t="s">
        <v>150</v>
      </c>
      <c r="P15" s="13" t="s">
        <v>130</v>
      </c>
      <c r="Q15" s="13" t="s">
        <v>151</v>
      </c>
      <c r="R15" s="12" t="s">
        <v>38</v>
      </c>
      <c r="S15" s="2"/>
    </row>
    <row r="16" spans="1:27" s="1" customFormat="1" ht="63.75" customHeight="1" x14ac:dyDescent="0.2">
      <c r="A16" s="12">
        <v>15</v>
      </c>
      <c r="B16" s="6" t="s">
        <v>152</v>
      </c>
      <c r="C16" s="9" t="s">
        <v>153</v>
      </c>
      <c r="D16" s="6" t="s">
        <v>91</v>
      </c>
      <c r="E16" s="6" t="s">
        <v>92</v>
      </c>
      <c r="F16" s="6" t="s">
        <v>93</v>
      </c>
      <c r="G16" s="6">
        <v>2</v>
      </c>
      <c r="H16" s="6">
        <v>36</v>
      </c>
      <c r="I16" s="6" t="s">
        <v>22</v>
      </c>
      <c r="J16" s="6" t="s">
        <v>154</v>
      </c>
      <c r="K16" s="6"/>
      <c r="L16" s="6">
        <f t="shared" si="1"/>
        <v>69120</v>
      </c>
      <c r="M16" s="6">
        <f t="shared" si="0"/>
        <v>69120</v>
      </c>
      <c r="N16" s="6" t="s">
        <v>24</v>
      </c>
      <c r="O16" s="10" t="s">
        <v>155</v>
      </c>
      <c r="P16" s="13" t="s">
        <v>156</v>
      </c>
      <c r="Q16" s="13" t="s">
        <v>157</v>
      </c>
      <c r="R16" s="12" t="s">
        <v>158</v>
      </c>
      <c r="S16" s="2"/>
    </row>
    <row r="17" spans="1:26" s="1" customFormat="1" ht="66.75" customHeight="1" x14ac:dyDescent="0.2">
      <c r="A17" s="12">
        <v>16</v>
      </c>
      <c r="B17" s="6" t="s">
        <v>159</v>
      </c>
      <c r="C17" s="9" t="s">
        <v>160</v>
      </c>
      <c r="D17" s="6" t="s">
        <v>91</v>
      </c>
      <c r="E17" s="6" t="s">
        <v>92</v>
      </c>
      <c r="F17" s="6" t="s">
        <v>93</v>
      </c>
      <c r="G17" s="6">
        <v>2</v>
      </c>
      <c r="H17" s="6">
        <v>36</v>
      </c>
      <c r="I17" s="6" t="s">
        <v>22</v>
      </c>
      <c r="J17" s="6" t="s">
        <v>154</v>
      </c>
      <c r="K17" s="6"/>
      <c r="L17" s="6">
        <f t="shared" si="1"/>
        <v>69120</v>
      </c>
      <c r="M17" s="6">
        <f t="shared" si="0"/>
        <v>69120</v>
      </c>
      <c r="N17" s="6" t="s">
        <v>24</v>
      </c>
      <c r="O17" s="10" t="s">
        <v>155</v>
      </c>
      <c r="P17" s="13" t="s">
        <v>156</v>
      </c>
      <c r="Q17" s="13" t="s">
        <v>157</v>
      </c>
      <c r="R17" s="12" t="s">
        <v>158</v>
      </c>
      <c r="S17" s="2"/>
    </row>
    <row r="18" spans="1:26" s="1" customFormat="1" ht="52.5" customHeight="1" x14ac:dyDescent="0.2">
      <c r="A18" s="12">
        <v>17</v>
      </c>
      <c r="B18" s="6" t="s">
        <v>161</v>
      </c>
      <c r="C18" s="9" t="s">
        <v>162</v>
      </c>
      <c r="D18" s="6" t="s">
        <v>91</v>
      </c>
      <c r="E18" s="6" t="s">
        <v>92</v>
      </c>
      <c r="F18" s="6" t="s">
        <v>93</v>
      </c>
      <c r="G18" s="6">
        <v>2</v>
      </c>
      <c r="H18" s="6">
        <v>36</v>
      </c>
      <c r="I18" s="6" t="s">
        <v>22</v>
      </c>
      <c r="J18" s="6" t="s">
        <v>154</v>
      </c>
      <c r="K18" s="6"/>
      <c r="L18" s="6">
        <f t="shared" si="1"/>
        <v>69120</v>
      </c>
      <c r="M18" s="6">
        <f t="shared" si="0"/>
        <v>69120</v>
      </c>
      <c r="N18" s="6" t="s">
        <v>24</v>
      </c>
      <c r="O18" s="10" t="s">
        <v>155</v>
      </c>
      <c r="P18" s="13" t="s">
        <v>156</v>
      </c>
      <c r="Q18" s="13" t="s">
        <v>163</v>
      </c>
      <c r="R18" s="12" t="s">
        <v>158</v>
      </c>
      <c r="S18" s="2"/>
    </row>
    <row r="19" spans="1:26" s="1" customFormat="1" ht="38.25" customHeight="1" x14ac:dyDescent="0.2">
      <c r="A19" s="12">
        <v>18</v>
      </c>
      <c r="B19" s="6" t="s">
        <v>164</v>
      </c>
      <c r="C19" s="9" t="s">
        <v>165</v>
      </c>
      <c r="D19" s="6" t="s">
        <v>91</v>
      </c>
      <c r="E19" s="6" t="s">
        <v>92</v>
      </c>
      <c r="F19" s="6" t="s">
        <v>93</v>
      </c>
      <c r="G19" s="6">
        <v>2</v>
      </c>
      <c r="H19" s="6">
        <v>36</v>
      </c>
      <c r="I19" s="6" t="s">
        <v>22</v>
      </c>
      <c r="J19" s="6" t="s">
        <v>154</v>
      </c>
      <c r="K19" s="6"/>
      <c r="L19" s="6">
        <f t="shared" si="1"/>
        <v>69120</v>
      </c>
      <c r="M19" s="6">
        <f t="shared" si="0"/>
        <v>69120</v>
      </c>
      <c r="N19" s="6" t="s">
        <v>24</v>
      </c>
      <c r="O19" s="12"/>
      <c r="P19" s="13"/>
      <c r="Q19" s="13"/>
      <c r="R19" s="12"/>
      <c r="S19" s="2"/>
    </row>
    <row r="20" spans="1:26" s="1" customFormat="1" ht="54" customHeight="1" x14ac:dyDescent="0.2">
      <c r="A20" s="12">
        <v>19</v>
      </c>
      <c r="B20" s="6" t="s">
        <v>166</v>
      </c>
      <c r="C20" s="9" t="s">
        <v>167</v>
      </c>
      <c r="D20" s="6" t="s">
        <v>91</v>
      </c>
      <c r="E20" s="6" t="s">
        <v>92</v>
      </c>
      <c r="F20" s="6" t="s">
        <v>93</v>
      </c>
      <c r="G20" s="6">
        <v>2</v>
      </c>
      <c r="H20" s="6">
        <v>36</v>
      </c>
      <c r="I20" s="6" t="s">
        <v>22</v>
      </c>
      <c r="J20" s="6" t="s">
        <v>154</v>
      </c>
      <c r="K20" s="6"/>
      <c r="L20" s="6">
        <f t="shared" si="1"/>
        <v>69120</v>
      </c>
      <c r="M20" s="6">
        <f t="shared" si="0"/>
        <v>69120</v>
      </c>
      <c r="N20" s="6" t="s">
        <v>24</v>
      </c>
      <c r="O20" s="10" t="s">
        <v>155</v>
      </c>
      <c r="P20" s="13" t="s">
        <v>156</v>
      </c>
      <c r="Q20" s="13" t="s">
        <v>157</v>
      </c>
      <c r="R20" s="12" t="s">
        <v>158</v>
      </c>
      <c r="S20" s="2"/>
    </row>
    <row r="21" spans="1:26" s="1" customFormat="1" ht="55.5" customHeight="1" x14ac:dyDescent="0.2">
      <c r="A21" s="12">
        <v>20</v>
      </c>
      <c r="B21" s="6" t="s">
        <v>168</v>
      </c>
      <c r="C21" s="9" t="s">
        <v>169</v>
      </c>
      <c r="D21" s="6" t="s">
        <v>91</v>
      </c>
      <c r="E21" s="6" t="s">
        <v>92</v>
      </c>
      <c r="F21" s="6" t="s">
        <v>93</v>
      </c>
      <c r="G21" s="6">
        <v>2</v>
      </c>
      <c r="H21" s="6">
        <v>36</v>
      </c>
      <c r="I21" s="6" t="s">
        <v>22</v>
      </c>
      <c r="J21" s="6" t="s">
        <v>170</v>
      </c>
      <c r="K21" s="6"/>
      <c r="L21" s="6">
        <f t="shared" si="1"/>
        <v>69120</v>
      </c>
      <c r="M21" s="6">
        <f t="shared" si="0"/>
        <v>69120</v>
      </c>
      <c r="N21" s="6" t="s">
        <v>24</v>
      </c>
      <c r="O21" s="12"/>
      <c r="P21" s="13"/>
      <c r="Q21" s="13"/>
      <c r="R21" s="12"/>
      <c r="S21" s="2"/>
    </row>
    <row r="22" spans="1:26" s="1" customFormat="1" ht="38.25" customHeight="1" x14ac:dyDescent="0.2">
      <c r="A22" s="12">
        <v>21</v>
      </c>
      <c r="B22" s="6" t="s">
        <v>171</v>
      </c>
      <c r="C22" s="9" t="s">
        <v>172</v>
      </c>
      <c r="D22" s="6" t="s">
        <v>91</v>
      </c>
      <c r="E22" s="6" t="s">
        <v>92</v>
      </c>
      <c r="F22" s="6" t="s">
        <v>93</v>
      </c>
      <c r="G22" s="6">
        <v>2</v>
      </c>
      <c r="H22" s="6">
        <v>36</v>
      </c>
      <c r="I22" s="6" t="s">
        <v>22</v>
      </c>
      <c r="J22" s="6" t="s">
        <v>170</v>
      </c>
      <c r="K22" s="6"/>
      <c r="L22" s="6">
        <f t="shared" si="1"/>
        <v>69120</v>
      </c>
      <c r="M22" s="6">
        <f t="shared" si="0"/>
        <v>69120</v>
      </c>
      <c r="N22" s="6" t="s">
        <v>24</v>
      </c>
      <c r="O22" s="13" t="s">
        <v>173</v>
      </c>
      <c r="P22" s="16" t="s">
        <v>174</v>
      </c>
      <c r="Q22" s="16" t="s">
        <v>175</v>
      </c>
      <c r="R22" s="12" t="s">
        <v>176</v>
      </c>
      <c r="S22" s="2"/>
    </row>
    <row r="23" spans="1:26" s="1" customFormat="1" ht="43.5" customHeight="1" x14ac:dyDescent="0.2">
      <c r="A23" s="12">
        <v>22</v>
      </c>
      <c r="B23" s="6" t="s">
        <v>177</v>
      </c>
      <c r="C23" s="9" t="s">
        <v>178</v>
      </c>
      <c r="D23" s="6" t="s">
        <v>91</v>
      </c>
      <c r="E23" s="6" t="s">
        <v>92</v>
      </c>
      <c r="F23" s="6" t="s">
        <v>93</v>
      </c>
      <c r="G23" s="6">
        <v>2</v>
      </c>
      <c r="H23" s="6">
        <v>36</v>
      </c>
      <c r="I23" s="6" t="s">
        <v>22</v>
      </c>
      <c r="J23" s="6" t="s">
        <v>179</v>
      </c>
      <c r="K23" s="6"/>
      <c r="L23" s="6">
        <f>2500*H23*0.8*1*1.2*0.5</f>
        <v>43200</v>
      </c>
      <c r="M23" s="6">
        <f t="shared" si="0"/>
        <v>43200</v>
      </c>
      <c r="N23" s="6" t="s">
        <v>24</v>
      </c>
      <c r="O23" s="12"/>
      <c r="P23" s="13"/>
      <c r="Q23" s="13"/>
      <c r="R23" s="12"/>
      <c r="S23" s="2"/>
    </row>
    <row r="24" spans="1:26" s="1" customFormat="1" ht="60.75" customHeight="1" x14ac:dyDescent="0.2">
      <c r="A24" s="12">
        <v>23</v>
      </c>
      <c r="B24" s="6" t="s">
        <v>180</v>
      </c>
      <c r="C24" s="9" t="s">
        <v>181</v>
      </c>
      <c r="D24" s="6" t="s">
        <v>91</v>
      </c>
      <c r="E24" s="6" t="s">
        <v>92</v>
      </c>
      <c r="F24" s="6" t="s">
        <v>93</v>
      </c>
      <c r="G24" s="6">
        <v>2</v>
      </c>
      <c r="H24" s="6">
        <v>36</v>
      </c>
      <c r="I24" s="6" t="s">
        <v>22</v>
      </c>
      <c r="J24" s="6" t="s">
        <v>170</v>
      </c>
      <c r="K24" s="6"/>
      <c r="L24" s="6">
        <f>2500*H24*0.8*1*1.2*0.5</f>
        <v>43200</v>
      </c>
      <c r="M24" s="6">
        <f t="shared" si="0"/>
        <v>43200</v>
      </c>
      <c r="N24" s="6" t="s">
        <v>24</v>
      </c>
      <c r="O24" s="10" t="s">
        <v>57</v>
      </c>
      <c r="P24" s="13" t="s">
        <v>58</v>
      </c>
      <c r="Q24" s="13" t="s">
        <v>59</v>
      </c>
      <c r="R24" s="6" t="s">
        <v>60</v>
      </c>
      <c r="S24" s="3">
        <v>1</v>
      </c>
      <c r="T24" s="4"/>
      <c r="U24" s="4"/>
      <c r="V24" s="4"/>
      <c r="W24" s="4"/>
      <c r="X24" s="4"/>
      <c r="Y24" s="4"/>
    </row>
    <row r="25" spans="1:26" s="1" customFormat="1" ht="38.25" customHeight="1" x14ac:dyDescent="0.2">
      <c r="A25" s="12">
        <v>24</v>
      </c>
      <c r="B25" s="6" t="s">
        <v>182</v>
      </c>
      <c r="C25" s="9" t="s">
        <v>183</v>
      </c>
      <c r="D25" s="6" t="s">
        <v>91</v>
      </c>
      <c r="E25" s="6" t="s">
        <v>184</v>
      </c>
      <c r="F25" s="6" t="s">
        <v>185</v>
      </c>
      <c r="G25" s="6">
        <v>1</v>
      </c>
      <c r="H25" s="6">
        <v>24</v>
      </c>
      <c r="I25" s="6" t="s">
        <v>22</v>
      </c>
      <c r="J25" s="6" t="s">
        <v>48</v>
      </c>
      <c r="K25" s="6"/>
      <c r="L25" s="6">
        <f>2500*H25*1*1*0.6*0.8</f>
        <v>28800</v>
      </c>
      <c r="M25" s="6">
        <f t="shared" si="0"/>
        <v>28800</v>
      </c>
      <c r="N25" s="6" t="s">
        <v>24</v>
      </c>
      <c r="O25" s="13" t="s">
        <v>186</v>
      </c>
      <c r="P25" s="6" t="s">
        <v>187</v>
      </c>
      <c r="Q25" s="6" t="s">
        <v>188</v>
      </c>
      <c r="R25" s="6" t="s">
        <v>189</v>
      </c>
      <c r="S25" s="3"/>
      <c r="T25" s="4"/>
      <c r="U25" s="4"/>
      <c r="V25" s="4"/>
      <c r="W25" s="4"/>
      <c r="X25" s="4"/>
      <c r="Y25" s="4"/>
    </row>
    <row r="26" spans="1:26" s="1" customFormat="1" ht="38.25" customHeight="1" x14ac:dyDescent="0.2">
      <c r="A26" s="12">
        <v>25</v>
      </c>
      <c r="B26" s="6" t="s">
        <v>190</v>
      </c>
      <c r="C26" s="15" t="s">
        <v>191</v>
      </c>
      <c r="D26" s="6" t="s">
        <v>91</v>
      </c>
      <c r="E26" s="6" t="s">
        <v>92</v>
      </c>
      <c r="F26" s="6" t="s">
        <v>93</v>
      </c>
      <c r="G26" s="6">
        <v>2</v>
      </c>
      <c r="H26" s="6">
        <v>36</v>
      </c>
      <c r="I26" s="6" t="s">
        <v>22</v>
      </c>
      <c r="J26" s="6" t="s">
        <v>192</v>
      </c>
      <c r="K26" s="6"/>
      <c r="L26" s="6">
        <f>2500*H26*0.8*1*1.2*0.5</f>
        <v>43200</v>
      </c>
      <c r="M26" s="6">
        <f t="shared" si="0"/>
        <v>43200</v>
      </c>
      <c r="N26" s="6" t="s">
        <v>24</v>
      </c>
      <c r="O26" s="10" t="s">
        <v>49</v>
      </c>
      <c r="P26" s="13" t="s">
        <v>50</v>
      </c>
      <c r="Q26" s="13" t="s">
        <v>51</v>
      </c>
      <c r="R26" s="12" t="s">
        <v>52</v>
      </c>
      <c r="S26" s="2"/>
      <c r="Z26" s="8"/>
    </row>
    <row r="27" spans="1:26" s="1" customFormat="1" ht="56.25" customHeight="1" x14ac:dyDescent="0.2">
      <c r="A27" s="12">
        <v>26</v>
      </c>
      <c r="B27" s="6" t="s">
        <v>193</v>
      </c>
      <c r="C27" s="15" t="s">
        <v>194</v>
      </c>
      <c r="D27" s="6" t="s">
        <v>91</v>
      </c>
      <c r="E27" s="6" t="s">
        <v>92</v>
      </c>
      <c r="F27" s="6" t="s">
        <v>93</v>
      </c>
      <c r="G27" s="6">
        <v>2</v>
      </c>
      <c r="H27" s="6">
        <v>36</v>
      </c>
      <c r="I27" s="6" t="s">
        <v>22</v>
      </c>
      <c r="J27" s="6" t="s">
        <v>192</v>
      </c>
      <c r="K27" s="6"/>
      <c r="L27" s="6">
        <f>2500*H27*0.8*1*1.2*0.5</f>
        <v>43200</v>
      </c>
      <c r="M27" s="6">
        <f t="shared" si="0"/>
        <v>43200</v>
      </c>
      <c r="N27" s="6" t="s">
        <v>24</v>
      </c>
      <c r="O27" s="10" t="s">
        <v>49</v>
      </c>
      <c r="P27" s="13" t="s">
        <v>50</v>
      </c>
      <c r="Q27" s="13" t="s">
        <v>51</v>
      </c>
      <c r="R27" s="12" t="s">
        <v>52</v>
      </c>
      <c r="S27" s="2"/>
    </row>
    <row r="28" spans="1:26" s="1" customFormat="1" ht="38.25" customHeight="1" x14ac:dyDescent="0.2">
      <c r="A28" s="12">
        <v>27</v>
      </c>
      <c r="B28" s="6" t="s">
        <v>195</v>
      </c>
      <c r="C28" s="9" t="s">
        <v>196</v>
      </c>
      <c r="D28" s="6" t="s">
        <v>91</v>
      </c>
      <c r="E28" s="6" t="s">
        <v>92</v>
      </c>
      <c r="F28" s="6" t="s">
        <v>93</v>
      </c>
      <c r="G28" s="6">
        <v>2</v>
      </c>
      <c r="H28" s="6">
        <v>36</v>
      </c>
      <c r="I28" s="6" t="s">
        <v>22</v>
      </c>
      <c r="J28" s="6" t="s">
        <v>197</v>
      </c>
      <c r="K28" s="6"/>
      <c r="L28" s="6">
        <f>2500*H28*0.8*1*1.2*0.5</f>
        <v>43200</v>
      </c>
      <c r="M28" s="6">
        <f t="shared" si="0"/>
        <v>43200</v>
      </c>
      <c r="N28" s="6" t="s">
        <v>24</v>
      </c>
      <c r="O28" s="10" t="s">
        <v>49</v>
      </c>
      <c r="P28" s="13" t="s">
        <v>50</v>
      </c>
      <c r="Q28" s="13" t="s">
        <v>51</v>
      </c>
      <c r="R28" s="12" t="s">
        <v>52</v>
      </c>
      <c r="S28" s="2"/>
    </row>
    <row r="29" spans="1:26" s="1" customFormat="1" ht="38.25" customHeight="1" x14ac:dyDescent="0.2">
      <c r="A29" s="12">
        <v>28</v>
      </c>
      <c r="B29" s="6" t="s">
        <v>198</v>
      </c>
      <c r="C29" s="9" t="s">
        <v>199</v>
      </c>
      <c r="D29" s="6" t="s">
        <v>91</v>
      </c>
      <c r="E29" s="6" t="s">
        <v>92</v>
      </c>
      <c r="F29" s="6" t="s">
        <v>93</v>
      </c>
      <c r="G29" s="6">
        <v>2</v>
      </c>
      <c r="H29" s="6">
        <v>36</v>
      </c>
      <c r="I29" s="6" t="s">
        <v>22</v>
      </c>
      <c r="J29" s="6" t="s">
        <v>192</v>
      </c>
      <c r="K29" s="6"/>
      <c r="L29" s="6">
        <f>2500*H29*0.8*1*1.2*0.5</f>
        <v>43200</v>
      </c>
      <c r="M29" s="6">
        <f t="shared" si="0"/>
        <v>43200</v>
      </c>
      <c r="N29" s="6" t="s">
        <v>24</v>
      </c>
      <c r="O29" s="12" t="s">
        <v>200</v>
      </c>
      <c r="P29" s="13" t="s">
        <v>201</v>
      </c>
      <c r="Q29" s="11" t="s">
        <v>202</v>
      </c>
      <c r="R29" s="12" t="s">
        <v>203</v>
      </c>
      <c r="S29" s="2"/>
    </row>
    <row r="30" spans="1:26" s="1" customFormat="1" ht="61.5" customHeight="1" x14ac:dyDescent="0.2">
      <c r="A30" s="12">
        <v>29</v>
      </c>
      <c r="B30" s="6" t="s">
        <v>204</v>
      </c>
      <c r="C30" s="9" t="s">
        <v>205</v>
      </c>
      <c r="D30" s="6" t="s">
        <v>91</v>
      </c>
      <c r="E30" s="6" t="s">
        <v>92</v>
      </c>
      <c r="F30" s="6" t="s">
        <v>93</v>
      </c>
      <c r="G30" s="6">
        <v>1</v>
      </c>
      <c r="H30" s="6">
        <v>18</v>
      </c>
      <c r="I30" s="6" t="s">
        <v>22</v>
      </c>
      <c r="J30" s="6" t="s">
        <v>206</v>
      </c>
      <c r="K30" s="6"/>
      <c r="L30" s="6">
        <v>43200</v>
      </c>
      <c r="M30" s="6">
        <f t="shared" si="0"/>
        <v>43200</v>
      </c>
      <c r="N30" s="6" t="s">
        <v>24</v>
      </c>
      <c r="O30" s="13" t="s">
        <v>207</v>
      </c>
      <c r="P30" s="13" t="s">
        <v>208</v>
      </c>
      <c r="Q30" s="13" t="s">
        <v>209</v>
      </c>
      <c r="R30" s="12" t="s">
        <v>210</v>
      </c>
      <c r="S30" s="2"/>
    </row>
    <row r="31" spans="1:26" s="1" customFormat="1" ht="55.5" customHeight="1" x14ac:dyDescent="0.2">
      <c r="A31" s="12">
        <v>30</v>
      </c>
      <c r="B31" s="6" t="s">
        <v>211</v>
      </c>
      <c r="C31" s="9" t="s">
        <v>212</v>
      </c>
      <c r="D31" s="6" t="s">
        <v>91</v>
      </c>
      <c r="E31" s="6" t="s">
        <v>92</v>
      </c>
      <c r="F31" s="6" t="s">
        <v>93</v>
      </c>
      <c r="G31" s="6">
        <v>2</v>
      </c>
      <c r="H31" s="6">
        <v>36</v>
      </c>
      <c r="I31" s="6" t="s">
        <v>22</v>
      </c>
      <c r="J31" s="6" t="s">
        <v>213</v>
      </c>
      <c r="K31" s="6"/>
      <c r="L31" s="6">
        <f>2500*H31*0.8*1*1*0.8</f>
        <v>57600</v>
      </c>
      <c r="M31" s="6">
        <f t="shared" si="0"/>
        <v>57600</v>
      </c>
      <c r="N31" s="6" t="s">
        <v>24</v>
      </c>
      <c r="O31" s="10" t="s">
        <v>57</v>
      </c>
      <c r="P31" s="13" t="s">
        <v>58</v>
      </c>
      <c r="Q31" s="13" t="s">
        <v>59</v>
      </c>
      <c r="R31" s="12" t="s">
        <v>60</v>
      </c>
      <c r="S31" s="2"/>
    </row>
    <row r="32" spans="1:26" s="1" customFormat="1" ht="38.25" customHeight="1" x14ac:dyDescent="0.2">
      <c r="A32" s="12">
        <v>31</v>
      </c>
      <c r="B32" s="6" t="s">
        <v>214</v>
      </c>
      <c r="C32" s="9" t="s">
        <v>215</v>
      </c>
      <c r="D32" s="6" t="s">
        <v>91</v>
      </c>
      <c r="E32" s="13" t="s">
        <v>216</v>
      </c>
      <c r="F32" s="13" t="s">
        <v>21</v>
      </c>
      <c r="G32" s="13">
        <v>2</v>
      </c>
      <c r="H32" s="13">
        <v>4.32</v>
      </c>
      <c r="I32" s="6" t="s">
        <v>22</v>
      </c>
      <c r="J32" s="6" t="s">
        <v>217</v>
      </c>
      <c r="K32" s="6"/>
      <c r="L32" s="6">
        <f>2500*H32*1*1*0.8*0.8</f>
        <v>6912</v>
      </c>
      <c r="M32" s="6">
        <f t="shared" si="0"/>
        <v>6912</v>
      </c>
      <c r="N32" s="6" t="s">
        <v>24</v>
      </c>
      <c r="O32" s="10" t="s">
        <v>57</v>
      </c>
      <c r="P32" s="13" t="s">
        <v>58</v>
      </c>
      <c r="Q32" s="13" t="s">
        <v>59</v>
      </c>
      <c r="R32" s="12" t="s">
        <v>60</v>
      </c>
      <c r="S32" s="2"/>
    </row>
    <row r="33" spans="1:19" s="1" customFormat="1" ht="38.25" customHeight="1" x14ac:dyDescent="0.2">
      <c r="A33" s="12">
        <v>32</v>
      </c>
      <c r="B33" s="6" t="s">
        <v>218</v>
      </c>
      <c r="C33" s="9" t="s">
        <v>219</v>
      </c>
      <c r="D33" s="6" t="s">
        <v>91</v>
      </c>
      <c r="E33" s="13" t="s">
        <v>216</v>
      </c>
      <c r="F33" s="13" t="s">
        <v>21</v>
      </c>
      <c r="G33" s="13">
        <v>2</v>
      </c>
      <c r="H33" s="13">
        <v>4.32</v>
      </c>
      <c r="I33" s="6" t="s">
        <v>22</v>
      </c>
      <c r="J33" s="6" t="s">
        <v>220</v>
      </c>
      <c r="K33" s="6"/>
      <c r="L33" s="6">
        <f>2500*H33*1*1*0.8*0.8</f>
        <v>6912</v>
      </c>
      <c r="M33" s="6">
        <f t="shared" si="0"/>
        <v>6912</v>
      </c>
      <c r="N33" s="6" t="s">
        <v>24</v>
      </c>
      <c r="O33" s="10" t="s">
        <v>57</v>
      </c>
      <c r="P33" s="13" t="s">
        <v>58</v>
      </c>
      <c r="Q33" s="13" t="s">
        <v>59</v>
      </c>
      <c r="R33" s="12" t="s">
        <v>60</v>
      </c>
      <c r="S33" s="2"/>
    </row>
    <row r="34" spans="1:19" s="1" customFormat="1" ht="43.5" customHeight="1" x14ac:dyDescent="0.2">
      <c r="A34" s="12">
        <v>33</v>
      </c>
      <c r="B34" s="6" t="s">
        <v>221</v>
      </c>
      <c r="C34" s="9" t="s">
        <v>222</v>
      </c>
      <c r="D34" s="6" t="s">
        <v>91</v>
      </c>
      <c r="E34" s="6" t="s">
        <v>92</v>
      </c>
      <c r="F34" s="6" t="s">
        <v>93</v>
      </c>
      <c r="G34" s="6">
        <v>2</v>
      </c>
      <c r="H34" s="6">
        <v>36</v>
      </c>
      <c r="I34" s="6" t="s">
        <v>22</v>
      </c>
      <c r="J34" s="6" t="s">
        <v>73</v>
      </c>
      <c r="K34" s="6"/>
      <c r="L34" s="6">
        <f>2500*H34*0.8*1*1*0.8</f>
        <v>57600</v>
      </c>
      <c r="M34" s="6">
        <f t="shared" ref="M34:M65" si="2">L34</f>
        <v>57600</v>
      </c>
      <c r="N34" s="6" t="s">
        <v>24</v>
      </c>
      <c r="O34" s="13" t="s">
        <v>223</v>
      </c>
      <c r="P34" s="13" t="s">
        <v>224</v>
      </c>
      <c r="Q34" s="13" t="s">
        <v>225</v>
      </c>
      <c r="R34" s="12" t="s">
        <v>226</v>
      </c>
      <c r="S34" s="2"/>
    </row>
    <row r="35" spans="1:19" s="1" customFormat="1" ht="38.25" customHeight="1" x14ac:dyDescent="0.2">
      <c r="A35" s="12">
        <v>34</v>
      </c>
      <c r="B35" s="6" t="s">
        <v>227</v>
      </c>
      <c r="C35" s="9" t="s">
        <v>228</v>
      </c>
      <c r="D35" s="6" t="s">
        <v>91</v>
      </c>
      <c r="E35" s="6" t="s">
        <v>92</v>
      </c>
      <c r="F35" s="6" t="s">
        <v>93</v>
      </c>
      <c r="G35" s="6">
        <v>2</v>
      </c>
      <c r="H35" s="6">
        <v>36</v>
      </c>
      <c r="I35" s="6" t="s">
        <v>22</v>
      </c>
      <c r="J35" s="6" t="s">
        <v>73</v>
      </c>
      <c r="K35" s="6"/>
      <c r="L35" s="6">
        <f>2500*H35*0.8*1*1*0.8</f>
        <v>57600</v>
      </c>
      <c r="M35" s="6">
        <f t="shared" si="2"/>
        <v>57600</v>
      </c>
      <c r="N35" s="6" t="s">
        <v>24</v>
      </c>
      <c r="O35" s="10" t="s">
        <v>57</v>
      </c>
      <c r="P35" s="13" t="s">
        <v>58</v>
      </c>
      <c r="Q35" s="13" t="s">
        <v>59</v>
      </c>
      <c r="R35" s="12" t="s">
        <v>60</v>
      </c>
      <c r="S35" s="2"/>
    </row>
    <row r="36" spans="1:19" s="1" customFormat="1" ht="38.25" customHeight="1" x14ac:dyDescent="0.2">
      <c r="A36" s="12">
        <v>35</v>
      </c>
      <c r="B36" s="6" t="s">
        <v>229</v>
      </c>
      <c r="C36" s="17" t="s">
        <v>230</v>
      </c>
      <c r="D36" s="6" t="s">
        <v>91</v>
      </c>
      <c r="E36" s="6" t="s">
        <v>92</v>
      </c>
      <c r="F36" s="6" t="s">
        <v>93</v>
      </c>
      <c r="G36" s="6">
        <v>2</v>
      </c>
      <c r="H36" s="6">
        <v>36</v>
      </c>
      <c r="I36" s="6" t="s">
        <v>22</v>
      </c>
      <c r="J36" s="6" t="s">
        <v>73</v>
      </c>
      <c r="K36" s="6"/>
      <c r="L36" s="6">
        <f>2500*H36*0.8*1*1*0.8</f>
        <v>57600</v>
      </c>
      <c r="M36" s="6">
        <f t="shared" si="2"/>
        <v>57600</v>
      </c>
      <c r="N36" s="6" t="s">
        <v>24</v>
      </c>
      <c r="O36" s="10" t="s">
        <v>98</v>
      </c>
      <c r="P36" s="16" t="s">
        <v>99</v>
      </c>
      <c r="Q36" s="16"/>
      <c r="R36" s="12" t="s">
        <v>176</v>
      </c>
      <c r="S36" s="2"/>
    </row>
    <row r="37" spans="1:19" s="1" customFormat="1" ht="45" customHeight="1" x14ac:dyDescent="0.2">
      <c r="A37" s="12">
        <v>36</v>
      </c>
      <c r="B37" s="6" t="s">
        <v>231</v>
      </c>
      <c r="C37" s="15" t="s">
        <v>232</v>
      </c>
      <c r="D37" s="6" t="s">
        <v>91</v>
      </c>
      <c r="E37" s="6" t="s">
        <v>92</v>
      </c>
      <c r="F37" s="6" t="s">
        <v>93</v>
      </c>
      <c r="G37" s="6">
        <v>2</v>
      </c>
      <c r="H37" s="6">
        <v>36</v>
      </c>
      <c r="I37" s="6" t="s">
        <v>22</v>
      </c>
      <c r="J37" s="6" t="s">
        <v>73</v>
      </c>
      <c r="K37" s="6"/>
      <c r="L37" s="6">
        <f>2500*H37*0.8*1*1*0.8</f>
        <v>57600</v>
      </c>
      <c r="M37" s="6">
        <f t="shared" si="2"/>
        <v>57600</v>
      </c>
      <c r="N37" s="6" t="s">
        <v>24</v>
      </c>
      <c r="O37" s="11" t="s">
        <v>233</v>
      </c>
      <c r="P37" s="11" t="s">
        <v>234</v>
      </c>
      <c r="Q37" s="11" t="s">
        <v>235</v>
      </c>
      <c r="R37" s="12" t="s">
        <v>203</v>
      </c>
      <c r="S37" s="2"/>
    </row>
    <row r="38" spans="1:19" s="39" customFormat="1" ht="41.25" customHeight="1" x14ac:dyDescent="0.2">
      <c r="A38" s="12">
        <v>37</v>
      </c>
      <c r="B38" s="6" t="s">
        <v>236</v>
      </c>
      <c r="C38" s="22" t="s">
        <v>237</v>
      </c>
      <c r="D38" s="6" t="s">
        <v>91</v>
      </c>
      <c r="E38" s="6" t="s">
        <v>92</v>
      </c>
      <c r="F38" s="6" t="s">
        <v>93</v>
      </c>
      <c r="G38" s="6">
        <v>2</v>
      </c>
      <c r="H38" s="6">
        <v>36</v>
      </c>
      <c r="I38" s="6" t="s">
        <v>22</v>
      </c>
      <c r="J38" s="6" t="s">
        <v>69</v>
      </c>
      <c r="K38" s="6"/>
      <c r="L38" s="6">
        <f>2500*H38*0.8*1*1*0.8</f>
        <v>57600</v>
      </c>
      <c r="M38" s="6">
        <f t="shared" si="2"/>
        <v>57600</v>
      </c>
      <c r="N38" s="6" t="s">
        <v>24</v>
      </c>
      <c r="O38" s="11" t="s">
        <v>35</v>
      </c>
      <c r="P38" s="11" t="s">
        <v>40</v>
      </c>
      <c r="Q38" s="11" t="s">
        <v>238</v>
      </c>
      <c r="R38" s="11"/>
      <c r="S38" s="38"/>
    </row>
    <row r="39" spans="1:19" s="1" customFormat="1" ht="47.25" customHeight="1" x14ac:dyDescent="0.2">
      <c r="A39" s="12">
        <v>38</v>
      </c>
      <c r="B39" s="6" t="s">
        <v>239</v>
      </c>
      <c r="C39" s="15" t="s">
        <v>240</v>
      </c>
      <c r="D39" s="6" t="s">
        <v>91</v>
      </c>
      <c r="E39" s="6" t="s">
        <v>92</v>
      </c>
      <c r="F39" s="6" t="s">
        <v>93</v>
      </c>
      <c r="G39" s="6">
        <v>2</v>
      </c>
      <c r="H39" s="6">
        <v>36</v>
      </c>
      <c r="I39" s="6" t="s">
        <v>22</v>
      </c>
      <c r="J39" s="6" t="s">
        <v>241</v>
      </c>
      <c r="K39" s="6"/>
      <c r="L39" s="6">
        <f>2500*H39*0.8*1*1.2*0.8</f>
        <v>69120</v>
      </c>
      <c r="M39" s="6">
        <f t="shared" si="2"/>
        <v>69120</v>
      </c>
      <c r="N39" s="6" t="s">
        <v>24</v>
      </c>
      <c r="O39" s="18" t="s">
        <v>242</v>
      </c>
      <c r="P39" s="11" t="s">
        <v>125</v>
      </c>
      <c r="Q39" s="11" t="s">
        <v>126</v>
      </c>
      <c r="R39" s="12" t="s">
        <v>38</v>
      </c>
      <c r="S39" s="2"/>
    </row>
    <row r="40" spans="1:19" s="1" customFormat="1" ht="72.75" customHeight="1" x14ac:dyDescent="0.2">
      <c r="A40" s="12">
        <v>39</v>
      </c>
      <c r="B40" s="6" t="s">
        <v>243</v>
      </c>
      <c r="C40" s="9" t="s">
        <v>244</v>
      </c>
      <c r="D40" s="6" t="s">
        <v>91</v>
      </c>
      <c r="E40" s="6" t="s">
        <v>92</v>
      </c>
      <c r="F40" s="6" t="s">
        <v>93</v>
      </c>
      <c r="G40" s="6">
        <v>2</v>
      </c>
      <c r="H40" s="6">
        <v>36</v>
      </c>
      <c r="I40" s="6" t="s">
        <v>22</v>
      </c>
      <c r="J40" s="6" t="s">
        <v>245</v>
      </c>
      <c r="K40" s="6"/>
      <c r="L40" s="6">
        <f>2500*H40*0.8*1*1*0.8</f>
        <v>57600</v>
      </c>
      <c r="M40" s="6">
        <f t="shared" si="2"/>
        <v>57600</v>
      </c>
      <c r="N40" s="6" t="s">
        <v>24</v>
      </c>
      <c r="O40" s="10" t="s">
        <v>25</v>
      </c>
      <c r="P40" s="11" t="s">
        <v>26</v>
      </c>
      <c r="Q40" s="11"/>
      <c r="R40" s="12" t="s">
        <v>28</v>
      </c>
      <c r="S40" s="2"/>
    </row>
    <row r="41" spans="1:19" s="1" customFormat="1" ht="67.5" customHeight="1" x14ac:dyDescent="0.2">
      <c r="A41" s="12">
        <v>40</v>
      </c>
      <c r="B41" s="6" t="s">
        <v>246</v>
      </c>
      <c r="C41" s="9" t="s">
        <v>247</v>
      </c>
      <c r="D41" s="6" t="s">
        <v>91</v>
      </c>
      <c r="E41" s="6" t="s">
        <v>92</v>
      </c>
      <c r="F41" s="6" t="s">
        <v>93</v>
      </c>
      <c r="G41" s="6">
        <v>2</v>
      </c>
      <c r="H41" s="6">
        <v>36</v>
      </c>
      <c r="I41" s="6" t="s">
        <v>22</v>
      </c>
      <c r="J41" s="6" t="s">
        <v>245</v>
      </c>
      <c r="K41" s="6"/>
      <c r="L41" s="6">
        <f>2500*H41*0.8*1*1*0.8</f>
        <v>57600</v>
      </c>
      <c r="M41" s="6">
        <f t="shared" si="2"/>
        <v>57600</v>
      </c>
      <c r="N41" s="6" t="s">
        <v>24</v>
      </c>
      <c r="O41" s="13" t="s">
        <v>248</v>
      </c>
      <c r="P41" s="13" t="s">
        <v>249</v>
      </c>
      <c r="Q41" s="13" t="s">
        <v>250</v>
      </c>
      <c r="R41" s="12" t="s">
        <v>226</v>
      </c>
      <c r="S41" s="2"/>
    </row>
    <row r="42" spans="1:19" s="1" customFormat="1" ht="65.25" customHeight="1" x14ac:dyDescent="0.2">
      <c r="A42" s="12">
        <v>41</v>
      </c>
      <c r="B42" s="6" t="s">
        <v>251</v>
      </c>
      <c r="C42" s="9" t="s">
        <v>252</v>
      </c>
      <c r="D42" s="6" t="s">
        <v>91</v>
      </c>
      <c r="E42" s="6" t="s">
        <v>92</v>
      </c>
      <c r="F42" s="6" t="s">
        <v>93</v>
      </c>
      <c r="G42" s="6">
        <v>2</v>
      </c>
      <c r="H42" s="6">
        <v>36</v>
      </c>
      <c r="I42" s="6" t="s">
        <v>22</v>
      </c>
      <c r="J42" s="6" t="s">
        <v>253</v>
      </c>
      <c r="K42" s="6"/>
      <c r="L42" s="6">
        <f>2500*H42*0.8*1*1*0.8</f>
        <v>57600</v>
      </c>
      <c r="M42" s="6">
        <f t="shared" si="2"/>
        <v>57600</v>
      </c>
      <c r="N42" s="6" t="s">
        <v>24</v>
      </c>
      <c r="O42" s="10" t="s">
        <v>35</v>
      </c>
      <c r="P42" s="13" t="s">
        <v>40</v>
      </c>
      <c r="Q42" s="13"/>
      <c r="R42" s="12" t="s">
        <v>254</v>
      </c>
      <c r="S42" s="2"/>
    </row>
    <row r="43" spans="1:19" s="1" customFormat="1" ht="76.5" customHeight="1" x14ac:dyDescent="0.2">
      <c r="A43" s="12">
        <v>42</v>
      </c>
      <c r="B43" s="6" t="s">
        <v>255</v>
      </c>
      <c r="C43" s="9" t="s">
        <v>256</v>
      </c>
      <c r="D43" s="6" t="s">
        <v>91</v>
      </c>
      <c r="E43" s="6" t="s">
        <v>92</v>
      </c>
      <c r="F43" s="6" t="s">
        <v>93</v>
      </c>
      <c r="G43" s="6">
        <v>2</v>
      </c>
      <c r="H43" s="6">
        <v>36</v>
      </c>
      <c r="I43" s="6" t="s">
        <v>22</v>
      </c>
      <c r="J43" s="6" t="s">
        <v>253</v>
      </c>
      <c r="K43" s="6"/>
      <c r="L43" s="6">
        <f>2500*H43*0.8*1*1*0.8</f>
        <v>57600</v>
      </c>
      <c r="M43" s="6">
        <f t="shared" si="2"/>
        <v>57600</v>
      </c>
      <c r="N43" s="6" t="s">
        <v>24</v>
      </c>
      <c r="O43" s="13" t="s">
        <v>257</v>
      </c>
      <c r="P43" s="16" t="s">
        <v>258</v>
      </c>
      <c r="Q43" s="16" t="s">
        <v>259</v>
      </c>
      <c r="R43" s="19" t="s">
        <v>176</v>
      </c>
      <c r="S43" s="2"/>
    </row>
    <row r="44" spans="1:19" s="1" customFormat="1" ht="72.75" customHeight="1" x14ac:dyDescent="0.2">
      <c r="A44" s="12">
        <v>43</v>
      </c>
      <c r="B44" s="6" t="s">
        <v>260</v>
      </c>
      <c r="C44" s="9" t="s">
        <v>261</v>
      </c>
      <c r="D44" s="6" t="s">
        <v>91</v>
      </c>
      <c r="E44" s="6" t="s">
        <v>92</v>
      </c>
      <c r="F44" s="6" t="s">
        <v>93</v>
      </c>
      <c r="G44" s="6">
        <v>2</v>
      </c>
      <c r="H44" s="6">
        <v>36</v>
      </c>
      <c r="I44" s="6" t="s">
        <v>22</v>
      </c>
      <c r="J44" s="6" t="s">
        <v>253</v>
      </c>
      <c r="K44" s="6"/>
      <c r="L44" s="6">
        <f>2500*H44*0.8*1*1*0.8</f>
        <v>57600</v>
      </c>
      <c r="M44" s="6">
        <f t="shared" si="2"/>
        <v>57600</v>
      </c>
      <c r="N44" s="6" t="s">
        <v>24</v>
      </c>
      <c r="O44" s="10" t="s">
        <v>49</v>
      </c>
      <c r="P44" s="13" t="s">
        <v>50</v>
      </c>
      <c r="Q44" s="13" t="s">
        <v>51</v>
      </c>
      <c r="R44" s="12" t="s">
        <v>52</v>
      </c>
      <c r="S44" s="2"/>
    </row>
    <row r="45" spans="1:19" s="1" customFormat="1" ht="69" customHeight="1" x14ac:dyDescent="0.2">
      <c r="A45" s="12">
        <v>44</v>
      </c>
      <c r="B45" s="6" t="s">
        <v>262</v>
      </c>
      <c r="C45" s="9" t="s">
        <v>263</v>
      </c>
      <c r="D45" s="6" t="s">
        <v>91</v>
      </c>
      <c r="E45" s="6" t="s">
        <v>264</v>
      </c>
      <c r="F45" s="6" t="s">
        <v>265</v>
      </c>
      <c r="G45" s="6">
        <v>2</v>
      </c>
      <c r="H45" s="6">
        <v>4.28</v>
      </c>
      <c r="I45" s="6" t="s">
        <v>22</v>
      </c>
      <c r="J45" s="6" t="s">
        <v>266</v>
      </c>
      <c r="K45" s="6"/>
      <c r="L45" s="6">
        <f>2500*H45*1*1*0.8*0.8</f>
        <v>6848</v>
      </c>
      <c r="M45" s="6">
        <f t="shared" si="2"/>
        <v>6848</v>
      </c>
      <c r="N45" s="6" t="s">
        <v>24</v>
      </c>
      <c r="O45" s="12" t="s">
        <v>267</v>
      </c>
      <c r="P45" s="12"/>
      <c r="Q45" s="7" t="s">
        <v>268</v>
      </c>
      <c r="R45" s="12" t="s">
        <v>38</v>
      </c>
      <c r="S45" s="2"/>
    </row>
    <row r="46" spans="1:19" s="1" customFormat="1" ht="51" customHeight="1" x14ac:dyDescent="0.2">
      <c r="A46" s="12">
        <v>45</v>
      </c>
      <c r="B46" s="6" t="s">
        <v>269</v>
      </c>
      <c r="C46" s="9" t="s">
        <v>270</v>
      </c>
      <c r="D46" s="6" t="s">
        <v>91</v>
      </c>
      <c r="E46" s="6" t="s">
        <v>264</v>
      </c>
      <c r="F46" s="6" t="s">
        <v>265</v>
      </c>
      <c r="G46" s="6">
        <v>2</v>
      </c>
      <c r="H46" s="6">
        <v>4.28</v>
      </c>
      <c r="I46" s="6" t="s">
        <v>22</v>
      </c>
      <c r="J46" s="6" t="s">
        <v>271</v>
      </c>
      <c r="K46" s="6"/>
      <c r="L46" s="6">
        <f>2500*H46*1*1*0.8*0.8</f>
        <v>6848</v>
      </c>
      <c r="M46" s="6">
        <f t="shared" si="2"/>
        <v>6848</v>
      </c>
      <c r="N46" s="6" t="s">
        <v>24</v>
      </c>
      <c r="O46" s="12"/>
      <c r="P46" s="13"/>
      <c r="Q46" s="13"/>
      <c r="R46" s="12"/>
      <c r="S46" s="2"/>
    </row>
    <row r="47" spans="1:19" ht="49.5" customHeight="1" x14ac:dyDescent="0.2">
      <c r="A47" s="12">
        <v>46</v>
      </c>
      <c r="B47" s="6" t="s">
        <v>272</v>
      </c>
      <c r="C47" s="22" t="s">
        <v>273</v>
      </c>
      <c r="D47" s="6" t="s">
        <v>91</v>
      </c>
      <c r="E47" s="6" t="s">
        <v>264</v>
      </c>
      <c r="F47" s="6" t="s">
        <v>265</v>
      </c>
      <c r="G47" s="6">
        <v>2</v>
      </c>
      <c r="H47" s="6">
        <v>4.28</v>
      </c>
      <c r="I47" s="6" t="s">
        <v>22</v>
      </c>
      <c r="J47" s="6" t="s">
        <v>42</v>
      </c>
      <c r="K47" s="6"/>
      <c r="L47" s="6">
        <f>2500*H47*1*1*0.8*0.8</f>
        <v>6848</v>
      </c>
      <c r="M47" s="6">
        <f t="shared" si="2"/>
        <v>6848</v>
      </c>
      <c r="N47" s="6" t="s">
        <v>24</v>
      </c>
      <c r="O47" s="12"/>
      <c r="P47" s="12"/>
      <c r="Q47" s="11"/>
      <c r="R47" s="12"/>
      <c r="S47" s="28"/>
    </row>
    <row r="48" spans="1:19" ht="39" customHeight="1" x14ac:dyDescent="0.2">
      <c r="A48" s="12">
        <v>47</v>
      </c>
      <c r="B48" s="6" t="s">
        <v>274</v>
      </c>
      <c r="C48" s="31" t="s">
        <v>275</v>
      </c>
      <c r="D48" s="6" t="s">
        <v>91</v>
      </c>
      <c r="E48" s="6" t="s">
        <v>276</v>
      </c>
      <c r="F48" s="6" t="s">
        <v>277</v>
      </c>
      <c r="G48" s="6">
        <v>2</v>
      </c>
      <c r="H48" s="6">
        <f>2.7*3.7*2</f>
        <v>19.980000000000004</v>
      </c>
      <c r="I48" s="6" t="s">
        <v>22</v>
      </c>
      <c r="J48" s="6" t="s">
        <v>65</v>
      </c>
      <c r="K48" s="6"/>
      <c r="L48" s="6">
        <f>2500*H48*0.8*1*0.6*0.8</f>
        <v>19180.800000000003</v>
      </c>
      <c r="M48" s="6">
        <f t="shared" si="2"/>
        <v>19180.800000000003</v>
      </c>
      <c r="N48" s="6" t="s">
        <v>24</v>
      </c>
      <c r="O48" s="12" t="s">
        <v>278</v>
      </c>
      <c r="P48" s="12"/>
      <c r="Q48" s="11" t="s">
        <v>238</v>
      </c>
      <c r="R48" s="12"/>
      <c r="S48" s="28"/>
    </row>
    <row r="49" spans="1:19" s="32" customFormat="1" ht="51" customHeight="1" x14ac:dyDescent="0.2">
      <c r="A49" s="12">
        <v>48</v>
      </c>
      <c r="B49" s="6" t="s">
        <v>279</v>
      </c>
      <c r="C49" s="31" t="s">
        <v>280</v>
      </c>
      <c r="D49" s="6" t="s">
        <v>91</v>
      </c>
      <c r="E49" s="6" t="s">
        <v>276</v>
      </c>
      <c r="F49" s="6" t="s">
        <v>277</v>
      </c>
      <c r="G49" s="6">
        <v>2</v>
      </c>
      <c r="H49" s="6">
        <v>19.98</v>
      </c>
      <c r="I49" s="6" t="s">
        <v>281</v>
      </c>
      <c r="J49" s="6" t="s">
        <v>282</v>
      </c>
      <c r="K49" s="6"/>
      <c r="L49" s="6">
        <f>2500*H49*0.8*1*0.6*0.8</f>
        <v>19180.8</v>
      </c>
      <c r="M49" s="6">
        <f t="shared" si="2"/>
        <v>19180.8</v>
      </c>
      <c r="N49" s="6" t="s">
        <v>24</v>
      </c>
      <c r="O49" s="12" t="s">
        <v>278</v>
      </c>
      <c r="P49" s="12"/>
      <c r="Q49" s="11" t="s">
        <v>238</v>
      </c>
      <c r="R49" s="12"/>
      <c r="S49" s="28"/>
    </row>
    <row r="50" spans="1:19" s="1" customFormat="1" ht="44.25" customHeight="1" x14ac:dyDescent="0.2">
      <c r="A50" s="12">
        <v>49</v>
      </c>
      <c r="B50" s="6" t="s">
        <v>283</v>
      </c>
      <c r="C50" s="9" t="s">
        <v>284</v>
      </c>
      <c r="D50" s="6" t="s">
        <v>91</v>
      </c>
      <c r="E50" s="6" t="s">
        <v>276</v>
      </c>
      <c r="F50" s="6" t="s">
        <v>277</v>
      </c>
      <c r="G50" s="6">
        <v>2</v>
      </c>
      <c r="H50" s="6">
        <v>19.98</v>
      </c>
      <c r="I50" s="6" t="s">
        <v>22</v>
      </c>
      <c r="J50" s="6" t="s">
        <v>112</v>
      </c>
      <c r="K50" s="6"/>
      <c r="L50" s="6">
        <f>2500*H50*0.8*1*1*0.8</f>
        <v>31968</v>
      </c>
      <c r="M50" s="6">
        <f t="shared" si="2"/>
        <v>31968</v>
      </c>
      <c r="N50" s="6" t="s">
        <v>24</v>
      </c>
      <c r="O50" s="11"/>
      <c r="P50" s="11"/>
      <c r="Q50" s="11"/>
      <c r="R50" s="11"/>
      <c r="S50" s="2"/>
    </row>
    <row r="51" spans="1:19" s="1" customFormat="1" ht="45.75" customHeight="1" x14ac:dyDescent="0.2">
      <c r="A51" s="12">
        <v>50</v>
      </c>
      <c r="B51" s="6" t="s">
        <v>285</v>
      </c>
      <c r="C51" s="15" t="s">
        <v>286</v>
      </c>
      <c r="D51" s="6" t="s">
        <v>91</v>
      </c>
      <c r="E51" s="6" t="s">
        <v>92</v>
      </c>
      <c r="F51" s="6" t="s">
        <v>93</v>
      </c>
      <c r="G51" s="6">
        <v>2</v>
      </c>
      <c r="H51" s="6">
        <v>18</v>
      </c>
      <c r="I51" s="6" t="s">
        <v>22</v>
      </c>
      <c r="J51" s="6" t="s">
        <v>287</v>
      </c>
      <c r="K51" s="6"/>
      <c r="L51" s="6">
        <f>2500*H51*0.8*1*1.2*0.8*2</f>
        <v>69120</v>
      </c>
      <c r="M51" s="6">
        <f t="shared" si="2"/>
        <v>69120</v>
      </c>
      <c r="N51" s="6" t="s">
        <v>24</v>
      </c>
      <c r="O51" s="10" t="s">
        <v>155</v>
      </c>
      <c r="P51" s="13" t="s">
        <v>156</v>
      </c>
      <c r="Q51" s="13" t="s">
        <v>157</v>
      </c>
      <c r="R51" s="12" t="s">
        <v>158</v>
      </c>
      <c r="S51" s="2"/>
    </row>
    <row r="52" spans="1:19" s="1" customFormat="1" ht="50.25" customHeight="1" x14ac:dyDescent="0.2">
      <c r="A52" s="12">
        <v>51</v>
      </c>
      <c r="B52" s="6" t="s">
        <v>288</v>
      </c>
      <c r="C52" s="15" t="s">
        <v>289</v>
      </c>
      <c r="D52" s="6" t="s">
        <v>91</v>
      </c>
      <c r="E52" s="6" t="s">
        <v>92</v>
      </c>
      <c r="F52" s="6" t="s">
        <v>93</v>
      </c>
      <c r="G52" s="6">
        <v>2</v>
      </c>
      <c r="H52" s="6">
        <v>36</v>
      </c>
      <c r="I52" s="6" t="s">
        <v>22</v>
      </c>
      <c r="J52" s="6" t="s">
        <v>290</v>
      </c>
      <c r="K52" s="6"/>
      <c r="L52" s="6">
        <f>2500*H52*0.8*1*1.2*0.8</f>
        <v>69120</v>
      </c>
      <c r="M52" s="6">
        <f t="shared" si="2"/>
        <v>69120</v>
      </c>
      <c r="N52" s="6" t="s">
        <v>24</v>
      </c>
      <c r="O52" s="12"/>
      <c r="P52" s="13"/>
      <c r="Q52" s="13"/>
      <c r="R52" s="12"/>
      <c r="S52" s="2"/>
    </row>
    <row r="53" spans="1:19" s="1" customFormat="1" ht="58.5" customHeight="1" x14ac:dyDescent="0.2">
      <c r="A53" s="12">
        <v>52</v>
      </c>
      <c r="B53" s="6" t="s">
        <v>291</v>
      </c>
      <c r="C53" s="15" t="s">
        <v>292</v>
      </c>
      <c r="D53" s="6" t="s">
        <v>91</v>
      </c>
      <c r="E53" s="6" t="s">
        <v>92</v>
      </c>
      <c r="F53" s="6" t="s">
        <v>93</v>
      </c>
      <c r="G53" s="6">
        <v>2</v>
      </c>
      <c r="H53" s="6">
        <v>36</v>
      </c>
      <c r="I53" s="6" t="s">
        <v>22</v>
      </c>
      <c r="J53" s="6" t="s">
        <v>287</v>
      </c>
      <c r="K53" s="6"/>
      <c r="L53" s="6">
        <f>2500*H53*0.8*1*1.2*0.8</f>
        <v>69120</v>
      </c>
      <c r="M53" s="6">
        <f t="shared" si="2"/>
        <v>69120</v>
      </c>
      <c r="N53" s="6" t="s">
        <v>24</v>
      </c>
      <c r="O53" s="12" t="s">
        <v>293</v>
      </c>
      <c r="P53" s="12" t="s">
        <v>99</v>
      </c>
      <c r="Q53" s="11" t="s">
        <v>294</v>
      </c>
      <c r="R53" s="12" t="s">
        <v>176</v>
      </c>
      <c r="S53" s="2"/>
    </row>
    <row r="54" spans="1:19" s="1" customFormat="1" ht="54.75" customHeight="1" x14ac:dyDescent="0.2">
      <c r="A54" s="12">
        <v>53</v>
      </c>
      <c r="B54" s="6" t="s">
        <v>295</v>
      </c>
      <c r="C54" s="9" t="s">
        <v>296</v>
      </c>
      <c r="D54" s="6" t="s">
        <v>91</v>
      </c>
      <c r="E54" s="6" t="s">
        <v>92</v>
      </c>
      <c r="F54" s="6" t="s">
        <v>93</v>
      </c>
      <c r="G54" s="6">
        <v>2</v>
      </c>
      <c r="H54" s="6">
        <v>36</v>
      </c>
      <c r="I54" s="6" t="s">
        <v>22</v>
      </c>
      <c r="J54" s="6" t="s">
        <v>297</v>
      </c>
      <c r="K54" s="6"/>
      <c r="L54" s="6">
        <f>2500*H54*0.8*1*1*0.8</f>
        <v>57600</v>
      </c>
      <c r="M54" s="6">
        <f t="shared" si="2"/>
        <v>57600</v>
      </c>
      <c r="N54" s="6" t="s">
        <v>24</v>
      </c>
      <c r="O54" s="13" t="s">
        <v>298</v>
      </c>
      <c r="P54" s="13" t="s">
        <v>299</v>
      </c>
      <c r="Q54" s="13" t="s">
        <v>300</v>
      </c>
      <c r="R54" s="12" t="s">
        <v>52</v>
      </c>
      <c r="S54" s="2"/>
    </row>
    <row r="55" spans="1:19" s="1" customFormat="1" ht="58.5" customHeight="1" x14ac:dyDescent="0.2">
      <c r="A55" s="12">
        <v>54</v>
      </c>
      <c r="B55" s="6" t="s">
        <v>301</v>
      </c>
      <c r="C55" s="9" t="s">
        <v>302</v>
      </c>
      <c r="D55" s="6" t="s">
        <v>91</v>
      </c>
      <c r="E55" s="6" t="s">
        <v>92</v>
      </c>
      <c r="F55" s="6" t="s">
        <v>93</v>
      </c>
      <c r="G55" s="6">
        <v>2</v>
      </c>
      <c r="H55" s="6">
        <v>36</v>
      </c>
      <c r="I55" s="6" t="s">
        <v>22</v>
      </c>
      <c r="J55" s="6" t="s">
        <v>253</v>
      </c>
      <c r="K55" s="6"/>
      <c r="L55" s="6">
        <f>2500*H55*0.8*1*1*0.8</f>
        <v>57600</v>
      </c>
      <c r="M55" s="6">
        <f t="shared" si="2"/>
        <v>57600</v>
      </c>
      <c r="N55" s="6" t="s">
        <v>24</v>
      </c>
      <c r="O55" s="10" t="s">
        <v>303</v>
      </c>
      <c r="P55" s="13"/>
      <c r="Q55" s="13" t="s">
        <v>238</v>
      </c>
      <c r="R55" s="12" t="s">
        <v>226</v>
      </c>
      <c r="S55" s="2"/>
    </row>
    <row r="56" spans="1:19" s="1" customFormat="1" ht="56.25" customHeight="1" x14ac:dyDescent="0.2">
      <c r="A56" s="12">
        <v>55</v>
      </c>
      <c r="B56" s="6" t="s">
        <v>304</v>
      </c>
      <c r="C56" s="9" t="s">
        <v>305</v>
      </c>
      <c r="D56" s="6" t="s">
        <v>91</v>
      </c>
      <c r="E56" s="6" t="s">
        <v>92</v>
      </c>
      <c r="F56" s="6" t="s">
        <v>93</v>
      </c>
      <c r="G56" s="6">
        <v>2</v>
      </c>
      <c r="H56" s="6">
        <v>36</v>
      </c>
      <c r="I56" s="6" t="s">
        <v>22</v>
      </c>
      <c r="J56" s="6" t="s">
        <v>73</v>
      </c>
      <c r="K56" s="6"/>
      <c r="L56" s="6">
        <f>2500*H56*0.8*1*1*0.8</f>
        <v>57600</v>
      </c>
      <c r="M56" s="6">
        <f t="shared" si="2"/>
        <v>57600</v>
      </c>
      <c r="N56" s="6" t="s">
        <v>24</v>
      </c>
      <c r="O56" s="10" t="s">
        <v>25</v>
      </c>
      <c r="P56" s="11" t="s">
        <v>26</v>
      </c>
      <c r="Q56" s="11" t="s">
        <v>27</v>
      </c>
      <c r="R56" s="12" t="s">
        <v>28</v>
      </c>
      <c r="S56" s="2"/>
    </row>
    <row r="57" spans="1:19" s="1" customFormat="1" ht="57" customHeight="1" x14ac:dyDescent="0.2">
      <c r="A57" s="12">
        <v>56</v>
      </c>
      <c r="B57" s="6" t="s">
        <v>306</v>
      </c>
      <c r="C57" s="9" t="s">
        <v>307</v>
      </c>
      <c r="D57" s="6" t="s">
        <v>91</v>
      </c>
      <c r="E57" s="6" t="s">
        <v>92</v>
      </c>
      <c r="F57" s="6" t="s">
        <v>93</v>
      </c>
      <c r="G57" s="6">
        <v>2</v>
      </c>
      <c r="H57" s="6">
        <v>36</v>
      </c>
      <c r="I57" s="6" t="s">
        <v>22</v>
      </c>
      <c r="J57" s="6" t="s">
        <v>245</v>
      </c>
      <c r="K57" s="6"/>
      <c r="L57" s="6">
        <f>2500*H57*0.8*1*1*0.8</f>
        <v>57600</v>
      </c>
      <c r="M57" s="6">
        <f t="shared" si="2"/>
        <v>57600</v>
      </c>
      <c r="N57" s="6" t="s">
        <v>24</v>
      </c>
      <c r="O57" s="13" t="s">
        <v>308</v>
      </c>
      <c r="P57" s="13" t="s">
        <v>140</v>
      </c>
      <c r="Q57" s="13" t="s">
        <v>309</v>
      </c>
      <c r="R57" s="12" t="s">
        <v>226</v>
      </c>
      <c r="S57" s="2"/>
    </row>
    <row r="58" spans="1:19" s="1" customFormat="1" ht="56.25" customHeight="1" x14ac:dyDescent="0.2">
      <c r="A58" s="12">
        <v>57</v>
      </c>
      <c r="B58" s="6" t="s">
        <v>310</v>
      </c>
      <c r="C58" s="9" t="s">
        <v>311</v>
      </c>
      <c r="D58" s="6" t="s">
        <v>91</v>
      </c>
      <c r="E58" s="6" t="s">
        <v>92</v>
      </c>
      <c r="F58" s="6" t="s">
        <v>93</v>
      </c>
      <c r="G58" s="6">
        <v>2</v>
      </c>
      <c r="H58" s="6">
        <v>36</v>
      </c>
      <c r="I58" s="6" t="s">
        <v>22</v>
      </c>
      <c r="J58" s="11" t="s">
        <v>312</v>
      </c>
      <c r="K58" s="6"/>
      <c r="L58" s="6">
        <f>2500*H58*0.8*1*1.2*0.5</f>
        <v>43200</v>
      </c>
      <c r="M58" s="6">
        <f t="shared" si="2"/>
        <v>43200</v>
      </c>
      <c r="N58" s="6" t="s">
        <v>24</v>
      </c>
      <c r="O58" s="10" t="s">
        <v>98</v>
      </c>
      <c r="P58" s="16" t="s">
        <v>99</v>
      </c>
      <c r="Q58" s="16"/>
      <c r="R58" s="12" t="s">
        <v>176</v>
      </c>
      <c r="S58" s="2"/>
    </row>
    <row r="59" spans="1:19" s="1" customFormat="1" ht="63" customHeight="1" x14ac:dyDescent="0.2">
      <c r="A59" s="12">
        <v>58</v>
      </c>
      <c r="B59" s="6" t="s">
        <v>319</v>
      </c>
      <c r="C59" s="9" t="s">
        <v>320</v>
      </c>
      <c r="D59" s="6" t="s">
        <v>91</v>
      </c>
      <c r="E59" s="6" t="s">
        <v>264</v>
      </c>
      <c r="F59" s="6" t="s">
        <v>265</v>
      </c>
      <c r="G59" s="6">
        <v>2</v>
      </c>
      <c r="H59" s="6">
        <v>4.28</v>
      </c>
      <c r="I59" s="6" t="s">
        <v>22</v>
      </c>
      <c r="J59" s="6" t="s">
        <v>314</v>
      </c>
      <c r="K59" s="6"/>
      <c r="L59" s="6">
        <f>2500*H59*1*1*0.8*0.8</f>
        <v>6848</v>
      </c>
      <c r="M59" s="6">
        <f t="shared" si="2"/>
        <v>6848</v>
      </c>
      <c r="N59" s="6" t="s">
        <v>24</v>
      </c>
      <c r="O59" s="12" t="s">
        <v>267</v>
      </c>
      <c r="P59" s="12"/>
      <c r="Q59" s="11" t="s">
        <v>238</v>
      </c>
      <c r="R59" s="12" t="s">
        <v>321</v>
      </c>
      <c r="S59" s="37"/>
    </row>
    <row r="60" spans="1:19" ht="57.75" customHeight="1" x14ac:dyDescent="0.2">
      <c r="A60" s="12">
        <v>59</v>
      </c>
      <c r="B60" s="6" t="s">
        <v>322</v>
      </c>
      <c r="C60" s="22" t="s">
        <v>323</v>
      </c>
      <c r="D60" s="6" t="s">
        <v>91</v>
      </c>
      <c r="E60" s="6" t="s">
        <v>264</v>
      </c>
      <c r="F60" s="6" t="s">
        <v>265</v>
      </c>
      <c r="G60" s="6">
        <v>2</v>
      </c>
      <c r="H60" s="6">
        <v>4.28</v>
      </c>
      <c r="I60" s="6" t="s">
        <v>22</v>
      </c>
      <c r="J60" s="6" t="s">
        <v>62</v>
      </c>
      <c r="K60" s="6"/>
      <c r="L60" s="6">
        <f>2500*H60*1*1*0.8*0.8</f>
        <v>6848</v>
      </c>
      <c r="M60" s="6">
        <f t="shared" si="2"/>
        <v>6848</v>
      </c>
      <c r="N60" s="6" t="s">
        <v>24</v>
      </c>
      <c r="O60" s="13" t="s">
        <v>324</v>
      </c>
      <c r="P60" s="13" t="s">
        <v>324</v>
      </c>
      <c r="Q60" s="13" t="s">
        <v>324</v>
      </c>
      <c r="R60" s="12" t="s">
        <v>324</v>
      </c>
      <c r="S60" s="28"/>
    </row>
    <row r="61" spans="1:19" s="1" customFormat="1" ht="44.25" customHeight="1" x14ac:dyDescent="0.2">
      <c r="A61" s="12">
        <v>60</v>
      </c>
      <c r="B61" s="6" t="s">
        <v>325</v>
      </c>
      <c r="C61" s="9" t="s">
        <v>326</v>
      </c>
      <c r="D61" s="6" t="s">
        <v>91</v>
      </c>
      <c r="E61" s="6" t="s">
        <v>264</v>
      </c>
      <c r="F61" s="6" t="s">
        <v>265</v>
      </c>
      <c r="G61" s="6">
        <v>2</v>
      </c>
      <c r="H61" s="6">
        <v>4.28</v>
      </c>
      <c r="I61" s="6" t="s">
        <v>22</v>
      </c>
      <c r="J61" s="6" t="s">
        <v>48</v>
      </c>
      <c r="K61" s="6"/>
      <c r="L61" s="6">
        <f>2500*H61*1*1*0.8*0.8</f>
        <v>6848</v>
      </c>
      <c r="M61" s="6">
        <f t="shared" si="2"/>
        <v>6848</v>
      </c>
      <c r="N61" s="6" t="s">
        <v>24</v>
      </c>
      <c r="O61" s="10" t="s">
        <v>155</v>
      </c>
      <c r="P61" s="13" t="s">
        <v>156</v>
      </c>
      <c r="Q61" s="13" t="s">
        <v>157</v>
      </c>
      <c r="R61" s="12" t="s">
        <v>158</v>
      </c>
      <c r="S61" s="2"/>
    </row>
    <row r="62" spans="1:19" s="1" customFormat="1" ht="49.5" customHeight="1" x14ac:dyDescent="0.2">
      <c r="A62" s="12">
        <v>61</v>
      </c>
      <c r="B62" s="6" t="s">
        <v>327</v>
      </c>
      <c r="C62" s="9" t="s">
        <v>328</v>
      </c>
      <c r="D62" s="6" t="s">
        <v>91</v>
      </c>
      <c r="E62" s="6" t="s">
        <v>264</v>
      </c>
      <c r="F62" s="6" t="s">
        <v>265</v>
      </c>
      <c r="G62" s="6">
        <v>2</v>
      </c>
      <c r="H62" s="6">
        <v>4.28</v>
      </c>
      <c r="I62" s="6" t="s">
        <v>22</v>
      </c>
      <c r="J62" s="6" t="s">
        <v>282</v>
      </c>
      <c r="K62" s="6"/>
      <c r="L62" s="6">
        <f>2500*H62*1*1*0.8*0.8</f>
        <v>6848</v>
      </c>
      <c r="M62" s="6">
        <f t="shared" si="2"/>
        <v>6848</v>
      </c>
      <c r="N62" s="6" t="s">
        <v>24</v>
      </c>
      <c r="O62" s="10" t="s">
        <v>155</v>
      </c>
      <c r="P62" s="13" t="s">
        <v>156</v>
      </c>
      <c r="Q62" s="13" t="s">
        <v>157</v>
      </c>
      <c r="R62" s="12" t="s">
        <v>158</v>
      </c>
      <c r="S62" s="2"/>
    </row>
    <row r="63" spans="1:19" s="1" customFormat="1" ht="57.75" customHeight="1" x14ac:dyDescent="0.2">
      <c r="A63" s="12">
        <v>62</v>
      </c>
      <c r="B63" s="6" t="s">
        <v>329</v>
      </c>
      <c r="C63" s="15" t="s">
        <v>330</v>
      </c>
      <c r="D63" s="6" t="s">
        <v>91</v>
      </c>
      <c r="E63" s="6" t="s">
        <v>331</v>
      </c>
      <c r="F63" s="6" t="s">
        <v>93</v>
      </c>
      <c r="G63" s="6">
        <v>3</v>
      </c>
      <c r="H63" s="6">
        <v>54</v>
      </c>
      <c r="I63" s="6" t="s">
        <v>22</v>
      </c>
      <c r="J63" s="6" t="s">
        <v>332</v>
      </c>
      <c r="K63" s="6"/>
      <c r="L63" s="6">
        <f>2500*H63*0.6*1*1*0.8</f>
        <v>64800</v>
      </c>
      <c r="M63" s="6">
        <f t="shared" si="2"/>
        <v>64800</v>
      </c>
      <c r="N63" s="6" t="s">
        <v>24</v>
      </c>
      <c r="O63" s="10" t="s">
        <v>333</v>
      </c>
      <c r="P63" s="13" t="s">
        <v>334</v>
      </c>
      <c r="Q63" s="13" t="s">
        <v>335</v>
      </c>
      <c r="R63" s="12" t="s">
        <v>336</v>
      </c>
      <c r="S63" s="2"/>
    </row>
    <row r="64" spans="1:19" s="1" customFormat="1" ht="38.25" customHeight="1" x14ac:dyDescent="0.2">
      <c r="A64" s="12">
        <v>63</v>
      </c>
      <c r="B64" s="6" t="s">
        <v>337</v>
      </c>
      <c r="C64" s="9" t="s">
        <v>338</v>
      </c>
      <c r="D64" s="6" t="s">
        <v>91</v>
      </c>
      <c r="E64" s="6" t="s">
        <v>92</v>
      </c>
      <c r="F64" s="6" t="s">
        <v>93</v>
      </c>
      <c r="G64" s="6">
        <v>1</v>
      </c>
      <c r="H64" s="6">
        <v>18</v>
      </c>
      <c r="I64" s="6" t="s">
        <v>22</v>
      </c>
      <c r="J64" s="6" t="s">
        <v>339</v>
      </c>
      <c r="K64" s="6"/>
      <c r="L64" s="6">
        <f>2500*H64*1*1*1*0.8</f>
        <v>36000</v>
      </c>
      <c r="M64" s="6">
        <f t="shared" si="2"/>
        <v>36000</v>
      </c>
      <c r="N64" s="6" t="s">
        <v>24</v>
      </c>
      <c r="O64" s="10" t="s">
        <v>340</v>
      </c>
      <c r="P64" s="16" t="s">
        <v>341</v>
      </c>
      <c r="Q64" s="13" t="s">
        <v>342</v>
      </c>
      <c r="R64" s="12" t="s">
        <v>343</v>
      </c>
      <c r="S64" s="2"/>
    </row>
    <row r="65" spans="1:26" s="1" customFormat="1" ht="65.25" customHeight="1" x14ac:dyDescent="0.2">
      <c r="A65" s="12">
        <v>64</v>
      </c>
      <c r="B65" s="6" t="s">
        <v>344</v>
      </c>
      <c r="C65" s="9" t="s">
        <v>345</v>
      </c>
      <c r="D65" s="6" t="s">
        <v>91</v>
      </c>
      <c r="E65" s="6" t="s">
        <v>92</v>
      </c>
      <c r="F65" s="6" t="s">
        <v>93</v>
      </c>
      <c r="G65" s="6">
        <v>2</v>
      </c>
      <c r="H65" s="6">
        <v>36</v>
      </c>
      <c r="I65" s="6" t="s">
        <v>22</v>
      </c>
      <c r="J65" s="6" t="s">
        <v>346</v>
      </c>
      <c r="K65" s="6"/>
      <c r="L65" s="6">
        <f>2500*H65*0.8*1*1*0.8</f>
        <v>57600</v>
      </c>
      <c r="M65" s="20">
        <v>51840</v>
      </c>
      <c r="N65" s="6" t="s">
        <v>24</v>
      </c>
      <c r="O65" s="11" t="s">
        <v>347</v>
      </c>
      <c r="P65" s="19" t="s">
        <v>348</v>
      </c>
      <c r="Q65" s="19" t="s">
        <v>349</v>
      </c>
      <c r="R65" s="11" t="s">
        <v>350</v>
      </c>
      <c r="S65" s="40"/>
    </row>
    <row r="66" spans="1:26" s="1" customFormat="1" ht="51" customHeight="1" x14ac:dyDescent="0.2">
      <c r="A66" s="12">
        <v>65</v>
      </c>
      <c r="B66" s="6" t="s">
        <v>351</v>
      </c>
      <c r="C66" s="15" t="s">
        <v>352</v>
      </c>
      <c r="D66" s="6" t="s">
        <v>91</v>
      </c>
      <c r="E66" s="6" t="s">
        <v>92</v>
      </c>
      <c r="F66" s="6" t="s">
        <v>93</v>
      </c>
      <c r="G66" s="6">
        <v>2</v>
      </c>
      <c r="H66" s="6">
        <v>18</v>
      </c>
      <c r="I66" s="6" t="s">
        <v>22</v>
      </c>
      <c r="J66" s="6" t="s">
        <v>353</v>
      </c>
      <c r="K66" s="6"/>
      <c r="L66" s="6">
        <v>43200</v>
      </c>
      <c r="M66" s="6">
        <f>L66</f>
        <v>43200</v>
      </c>
      <c r="N66" s="6" t="s">
        <v>24</v>
      </c>
      <c r="O66" s="10" t="s">
        <v>57</v>
      </c>
      <c r="P66" s="13" t="s">
        <v>58</v>
      </c>
      <c r="Q66" s="13" t="s">
        <v>59</v>
      </c>
      <c r="R66" s="12" t="s">
        <v>60</v>
      </c>
      <c r="S66" s="2"/>
    </row>
    <row r="67" spans="1:26" ht="72" customHeight="1" x14ac:dyDescent="0.2">
      <c r="A67" s="12">
        <v>66</v>
      </c>
      <c r="B67" s="6" t="s">
        <v>354</v>
      </c>
      <c r="C67" s="31" t="s">
        <v>355</v>
      </c>
      <c r="D67" s="6" t="s">
        <v>91</v>
      </c>
      <c r="E67" s="6" t="s">
        <v>92</v>
      </c>
      <c r="F67" s="6" t="s">
        <v>93</v>
      </c>
      <c r="G67" s="6">
        <v>2</v>
      </c>
      <c r="H67" s="6">
        <v>36</v>
      </c>
      <c r="I67" s="6" t="s">
        <v>22</v>
      </c>
      <c r="J67" s="6" t="s">
        <v>112</v>
      </c>
      <c r="K67" s="6"/>
      <c r="L67" s="6">
        <f>2500*H67*0.8*1*1.2*0.8</f>
        <v>69120</v>
      </c>
      <c r="M67" s="6">
        <f>L67</f>
        <v>69120</v>
      </c>
      <c r="N67" s="6" t="s">
        <v>24</v>
      </c>
      <c r="O67" s="11" t="s">
        <v>356</v>
      </c>
      <c r="P67" s="11"/>
      <c r="Q67" s="11" t="s">
        <v>357</v>
      </c>
      <c r="R67" s="11"/>
      <c r="S67" s="41"/>
    </row>
    <row r="68" spans="1:26" s="32" customFormat="1" ht="38.25" customHeight="1" x14ac:dyDescent="0.2">
      <c r="A68" s="12">
        <v>67</v>
      </c>
      <c r="B68" s="6" t="s">
        <v>359</v>
      </c>
      <c r="C68" s="22" t="s">
        <v>360</v>
      </c>
      <c r="D68" s="6" t="s">
        <v>91</v>
      </c>
      <c r="E68" s="6" t="s">
        <v>361</v>
      </c>
      <c r="F68" s="6" t="s">
        <v>362</v>
      </c>
      <c r="G68" s="6">
        <v>2</v>
      </c>
      <c r="H68" s="6">
        <v>10</v>
      </c>
      <c r="I68" s="6" t="s">
        <v>363</v>
      </c>
      <c r="J68" s="6" t="s">
        <v>364</v>
      </c>
      <c r="K68" s="6" t="s">
        <v>365</v>
      </c>
      <c r="L68" s="6">
        <v>0</v>
      </c>
      <c r="M68" s="6">
        <v>0</v>
      </c>
      <c r="N68" s="6" t="s">
        <v>324</v>
      </c>
      <c r="O68" s="11" t="s">
        <v>366</v>
      </c>
      <c r="P68" s="12"/>
      <c r="Q68" s="12" t="s">
        <v>324</v>
      </c>
      <c r="R68" s="12" t="s">
        <v>324</v>
      </c>
      <c r="S68" s="28"/>
    </row>
    <row r="69" spans="1:26" s="1" customFormat="1" ht="38.25" customHeight="1" x14ac:dyDescent="0.2">
      <c r="A69" s="12">
        <v>68</v>
      </c>
      <c r="B69" s="6" t="s">
        <v>371</v>
      </c>
      <c r="C69" s="9" t="s">
        <v>372</v>
      </c>
      <c r="D69" s="6" t="s">
        <v>91</v>
      </c>
      <c r="E69" s="6" t="s">
        <v>92</v>
      </c>
      <c r="F69" s="6" t="s">
        <v>93</v>
      </c>
      <c r="G69" s="6">
        <v>2</v>
      </c>
      <c r="H69" s="6">
        <v>36</v>
      </c>
      <c r="I69" s="6" t="s">
        <v>22</v>
      </c>
      <c r="J69" s="6" t="s">
        <v>373</v>
      </c>
      <c r="K69" s="6"/>
      <c r="L69" s="6">
        <f>2500*H69*0.8*1*1*0.6</f>
        <v>43200</v>
      </c>
      <c r="M69" s="6">
        <f t="shared" ref="M69:M113" si="3">L69</f>
        <v>43200</v>
      </c>
      <c r="N69" s="6" t="s">
        <v>24</v>
      </c>
      <c r="O69" s="10" t="s">
        <v>57</v>
      </c>
      <c r="P69" s="13" t="s">
        <v>58</v>
      </c>
      <c r="Q69" s="13" t="s">
        <v>59</v>
      </c>
      <c r="R69" s="12" t="s">
        <v>60</v>
      </c>
      <c r="S69" s="2"/>
    </row>
    <row r="70" spans="1:26" ht="38.25" customHeight="1" x14ac:dyDescent="0.2">
      <c r="A70" s="12">
        <v>69</v>
      </c>
      <c r="B70" s="6" t="s">
        <v>374</v>
      </c>
      <c r="C70" s="31" t="s">
        <v>375</v>
      </c>
      <c r="D70" s="6" t="s">
        <v>91</v>
      </c>
      <c r="E70" s="6" t="s">
        <v>216</v>
      </c>
      <c r="F70" s="6" t="s">
        <v>21</v>
      </c>
      <c r="G70" s="6">
        <v>2</v>
      </c>
      <c r="H70" s="6">
        <v>4.32</v>
      </c>
      <c r="I70" s="6" t="s">
        <v>22</v>
      </c>
      <c r="J70" s="6" t="s">
        <v>376</v>
      </c>
      <c r="K70" s="6"/>
      <c r="L70" s="6">
        <f t="shared" ref="L70:L75" si="4">2500*H70*1*1*0.8*0.8</f>
        <v>6912</v>
      </c>
      <c r="M70" s="6">
        <f t="shared" si="3"/>
        <v>6912</v>
      </c>
      <c r="N70" s="6" t="s">
        <v>24</v>
      </c>
      <c r="O70" s="10" t="s">
        <v>267</v>
      </c>
      <c r="P70" s="12"/>
      <c r="Q70" s="12"/>
      <c r="R70" s="12"/>
      <c r="S70" s="28"/>
    </row>
    <row r="71" spans="1:26" ht="38.25" customHeight="1" x14ac:dyDescent="0.2">
      <c r="A71" s="12">
        <v>70</v>
      </c>
      <c r="B71" s="6" t="s">
        <v>377</v>
      </c>
      <c r="C71" s="31" t="s">
        <v>378</v>
      </c>
      <c r="D71" s="13" t="s">
        <v>91</v>
      </c>
      <c r="E71" s="13" t="s">
        <v>216</v>
      </c>
      <c r="F71" s="13" t="s">
        <v>21</v>
      </c>
      <c r="G71" s="13">
        <v>2</v>
      </c>
      <c r="H71" s="13">
        <v>4.32</v>
      </c>
      <c r="I71" s="13" t="s">
        <v>22</v>
      </c>
      <c r="J71" s="13" t="s">
        <v>332</v>
      </c>
      <c r="K71" s="13"/>
      <c r="L71" s="6">
        <f t="shared" si="4"/>
        <v>6912</v>
      </c>
      <c r="M71" s="6">
        <f t="shared" si="3"/>
        <v>6912</v>
      </c>
      <c r="N71" s="6" t="s">
        <v>24</v>
      </c>
      <c r="O71" s="10" t="s">
        <v>267</v>
      </c>
      <c r="P71" s="12"/>
      <c r="Q71" s="12"/>
      <c r="R71" s="12"/>
      <c r="S71" s="28"/>
    </row>
    <row r="72" spans="1:26" ht="38.25" customHeight="1" x14ac:dyDescent="0.2">
      <c r="A72" s="12">
        <v>71</v>
      </c>
      <c r="B72" s="6" t="s">
        <v>379</v>
      </c>
      <c r="C72" s="31" t="s">
        <v>380</v>
      </c>
      <c r="D72" s="13" t="s">
        <v>91</v>
      </c>
      <c r="E72" s="13" t="s">
        <v>216</v>
      </c>
      <c r="F72" s="13" t="s">
        <v>21</v>
      </c>
      <c r="G72" s="13">
        <v>2</v>
      </c>
      <c r="H72" s="6">
        <v>4.32</v>
      </c>
      <c r="I72" s="13" t="s">
        <v>22</v>
      </c>
      <c r="J72" s="13" t="s">
        <v>86</v>
      </c>
      <c r="K72" s="13"/>
      <c r="L72" s="6">
        <f t="shared" si="4"/>
        <v>6912</v>
      </c>
      <c r="M72" s="6">
        <f t="shared" si="3"/>
        <v>6912</v>
      </c>
      <c r="N72" s="6" t="s">
        <v>24</v>
      </c>
      <c r="O72" s="12" t="s">
        <v>267</v>
      </c>
      <c r="P72" s="12" t="s">
        <v>40</v>
      </c>
      <c r="Q72" s="12"/>
      <c r="R72" s="12"/>
      <c r="S72" s="28"/>
    </row>
    <row r="73" spans="1:26" s="1" customFormat="1" ht="38.25" customHeight="1" x14ac:dyDescent="0.2">
      <c r="A73" s="12">
        <v>72</v>
      </c>
      <c r="B73" s="6" t="s">
        <v>381</v>
      </c>
      <c r="C73" s="15" t="s">
        <v>382</v>
      </c>
      <c r="D73" s="13" t="s">
        <v>91</v>
      </c>
      <c r="E73" s="13" t="s">
        <v>216</v>
      </c>
      <c r="F73" s="13" t="s">
        <v>21</v>
      </c>
      <c r="G73" s="13">
        <v>2</v>
      </c>
      <c r="H73" s="13">
        <v>4.32</v>
      </c>
      <c r="I73" s="13" t="s">
        <v>22</v>
      </c>
      <c r="J73" s="13" t="s">
        <v>48</v>
      </c>
      <c r="K73" s="13"/>
      <c r="L73" s="6">
        <f t="shared" si="4"/>
        <v>6912</v>
      </c>
      <c r="M73" s="6">
        <f t="shared" si="3"/>
        <v>6912</v>
      </c>
      <c r="N73" s="6" t="s">
        <v>24</v>
      </c>
      <c r="O73" s="10" t="s">
        <v>155</v>
      </c>
      <c r="P73" s="13" t="s">
        <v>156</v>
      </c>
      <c r="Q73" s="13" t="s">
        <v>157</v>
      </c>
      <c r="R73" s="6" t="s">
        <v>158</v>
      </c>
      <c r="S73" s="3"/>
      <c r="T73" s="4"/>
      <c r="U73" s="4"/>
      <c r="V73" s="4"/>
      <c r="W73" s="4"/>
      <c r="X73" s="4"/>
      <c r="Y73" s="4"/>
    </row>
    <row r="74" spans="1:26" s="1" customFormat="1" ht="38.25" customHeight="1" x14ac:dyDescent="0.2">
      <c r="A74" s="12">
        <v>73</v>
      </c>
      <c r="B74" s="6" t="s">
        <v>383</v>
      </c>
      <c r="C74" s="15" t="s">
        <v>87</v>
      </c>
      <c r="D74" s="13" t="s">
        <v>91</v>
      </c>
      <c r="E74" s="13" t="s">
        <v>216</v>
      </c>
      <c r="F74" s="13" t="s">
        <v>21</v>
      </c>
      <c r="G74" s="13">
        <v>2</v>
      </c>
      <c r="H74" s="6">
        <v>4.32</v>
      </c>
      <c r="I74" s="13" t="s">
        <v>22</v>
      </c>
      <c r="J74" s="13" t="s">
        <v>314</v>
      </c>
      <c r="K74" s="13"/>
      <c r="L74" s="6">
        <f t="shared" si="4"/>
        <v>6912</v>
      </c>
      <c r="M74" s="6">
        <f t="shared" si="3"/>
        <v>6912</v>
      </c>
      <c r="N74" s="6" t="s">
        <v>24</v>
      </c>
      <c r="O74" s="10" t="s">
        <v>155</v>
      </c>
      <c r="P74" s="13" t="s">
        <v>156</v>
      </c>
      <c r="Q74" s="13" t="s">
        <v>157</v>
      </c>
      <c r="R74" s="6" t="s">
        <v>158</v>
      </c>
      <c r="S74" s="3"/>
      <c r="T74" s="4"/>
      <c r="U74" s="4"/>
      <c r="V74" s="4"/>
      <c r="W74" s="4"/>
      <c r="X74" s="4"/>
      <c r="Y74" s="4"/>
    </row>
    <row r="75" spans="1:26" s="1" customFormat="1" ht="38.25" customHeight="1" x14ac:dyDescent="0.2">
      <c r="A75" s="12">
        <v>74</v>
      </c>
      <c r="B75" s="6" t="s">
        <v>384</v>
      </c>
      <c r="C75" s="15" t="s">
        <v>385</v>
      </c>
      <c r="D75" s="13" t="s">
        <v>91</v>
      </c>
      <c r="E75" s="13" t="s">
        <v>216</v>
      </c>
      <c r="F75" s="13" t="s">
        <v>21</v>
      </c>
      <c r="G75" s="13">
        <v>2</v>
      </c>
      <c r="H75" s="6">
        <v>4.32</v>
      </c>
      <c r="I75" s="13" t="s">
        <v>22</v>
      </c>
      <c r="J75" s="13" t="s">
        <v>266</v>
      </c>
      <c r="K75" s="13"/>
      <c r="L75" s="6">
        <f t="shared" si="4"/>
        <v>6912</v>
      </c>
      <c r="M75" s="6">
        <f t="shared" si="3"/>
        <v>6912</v>
      </c>
      <c r="N75" s="6" t="s">
        <v>24</v>
      </c>
      <c r="O75" s="10" t="s">
        <v>155</v>
      </c>
      <c r="P75" s="13" t="s">
        <v>156</v>
      </c>
      <c r="Q75" s="13" t="s">
        <v>157</v>
      </c>
      <c r="R75" s="6" t="s">
        <v>158</v>
      </c>
      <c r="S75" s="3"/>
      <c r="T75" s="4"/>
      <c r="U75" s="4"/>
      <c r="V75" s="4"/>
      <c r="W75" s="4"/>
      <c r="X75" s="4"/>
      <c r="Y75" s="4"/>
      <c r="Z75" s="4"/>
    </row>
    <row r="76" spans="1:26" s="1" customFormat="1" ht="38.25" customHeight="1" x14ac:dyDescent="0.2">
      <c r="A76" s="12">
        <v>75</v>
      </c>
      <c r="B76" s="6" t="s">
        <v>386</v>
      </c>
      <c r="C76" s="9" t="s">
        <v>387</v>
      </c>
      <c r="D76" s="6" t="s">
        <v>91</v>
      </c>
      <c r="E76" s="6" t="s">
        <v>184</v>
      </c>
      <c r="F76" s="6" t="s">
        <v>185</v>
      </c>
      <c r="G76" s="6">
        <v>1</v>
      </c>
      <c r="H76" s="6">
        <v>24</v>
      </c>
      <c r="I76" s="6" t="s">
        <v>22</v>
      </c>
      <c r="J76" s="6" t="s">
        <v>62</v>
      </c>
      <c r="K76" s="6"/>
      <c r="L76" s="6">
        <f>2500*H76*0.8*1*0.6*0.8</f>
        <v>23040</v>
      </c>
      <c r="M76" s="6">
        <f t="shared" si="3"/>
        <v>23040</v>
      </c>
      <c r="N76" s="6" t="s">
        <v>24</v>
      </c>
      <c r="O76" s="13" t="s">
        <v>186</v>
      </c>
      <c r="P76" s="6" t="s">
        <v>187</v>
      </c>
      <c r="Q76" s="6" t="s">
        <v>188</v>
      </c>
      <c r="R76" s="6" t="s">
        <v>189</v>
      </c>
      <c r="S76" s="3"/>
      <c r="T76" s="4"/>
      <c r="U76" s="4"/>
      <c r="V76" s="4"/>
      <c r="W76" s="4"/>
      <c r="X76" s="4"/>
      <c r="Y76" s="4"/>
    </row>
    <row r="77" spans="1:26" s="1" customFormat="1" ht="38.25" customHeight="1" x14ac:dyDescent="0.2">
      <c r="A77" s="12">
        <v>76</v>
      </c>
      <c r="B77" s="6" t="s">
        <v>388</v>
      </c>
      <c r="C77" s="15" t="s">
        <v>389</v>
      </c>
      <c r="D77" s="6" t="s">
        <v>91</v>
      </c>
      <c r="E77" s="6" t="s">
        <v>92</v>
      </c>
      <c r="F77" s="6" t="s">
        <v>93</v>
      </c>
      <c r="G77" s="6">
        <v>2</v>
      </c>
      <c r="H77" s="6">
        <v>36</v>
      </c>
      <c r="I77" s="6" t="s">
        <v>22</v>
      </c>
      <c r="J77" s="6" t="s">
        <v>241</v>
      </c>
      <c r="K77" s="6"/>
      <c r="L77" s="6">
        <v>34560</v>
      </c>
      <c r="M77" s="6">
        <f t="shared" si="3"/>
        <v>34560</v>
      </c>
      <c r="N77" s="6" t="s">
        <v>24</v>
      </c>
      <c r="O77" s="12" t="s">
        <v>390</v>
      </c>
      <c r="P77" s="12" t="s">
        <v>391</v>
      </c>
      <c r="Q77" s="12" t="s">
        <v>392</v>
      </c>
      <c r="R77" s="12">
        <v>2</v>
      </c>
      <c r="S77" s="2"/>
    </row>
    <row r="78" spans="1:26" s="1" customFormat="1" ht="60" customHeight="1" x14ac:dyDescent="0.2">
      <c r="A78" s="12">
        <v>77</v>
      </c>
      <c r="B78" s="6" t="s">
        <v>393</v>
      </c>
      <c r="C78" s="15" t="s">
        <v>394</v>
      </c>
      <c r="D78" s="6" t="s">
        <v>91</v>
      </c>
      <c r="E78" s="6" t="s">
        <v>92</v>
      </c>
      <c r="F78" s="6" t="s">
        <v>93</v>
      </c>
      <c r="G78" s="6">
        <v>2</v>
      </c>
      <c r="H78" s="6">
        <v>36</v>
      </c>
      <c r="I78" s="6" t="s">
        <v>22</v>
      </c>
      <c r="J78" s="6" t="s">
        <v>395</v>
      </c>
      <c r="K78" s="6"/>
      <c r="L78" s="6">
        <f>2500*H78*0.8*1*1.2*0.5</f>
        <v>43200</v>
      </c>
      <c r="M78" s="6">
        <f t="shared" si="3"/>
        <v>43200</v>
      </c>
      <c r="N78" s="6" t="s">
        <v>24</v>
      </c>
      <c r="O78" s="10" t="s">
        <v>49</v>
      </c>
      <c r="P78" s="13" t="s">
        <v>50</v>
      </c>
      <c r="Q78" s="13" t="s">
        <v>51</v>
      </c>
      <c r="R78" s="6" t="s">
        <v>52</v>
      </c>
      <c r="S78" s="3"/>
      <c r="T78" s="4"/>
      <c r="U78" s="4"/>
      <c r="V78" s="4"/>
      <c r="W78" s="4"/>
      <c r="X78" s="4"/>
      <c r="Y78" s="4"/>
    </row>
    <row r="79" spans="1:26" s="1" customFormat="1" ht="54.75" customHeight="1" x14ac:dyDescent="0.2">
      <c r="A79" s="12">
        <v>78</v>
      </c>
      <c r="B79" s="6" t="s">
        <v>396</v>
      </c>
      <c r="C79" s="15" t="s">
        <v>397</v>
      </c>
      <c r="D79" s="6" t="s">
        <v>91</v>
      </c>
      <c r="E79" s="6" t="s">
        <v>92</v>
      </c>
      <c r="F79" s="6" t="s">
        <v>93</v>
      </c>
      <c r="G79" s="6">
        <v>2</v>
      </c>
      <c r="H79" s="6">
        <v>36</v>
      </c>
      <c r="I79" s="6" t="s">
        <v>22</v>
      </c>
      <c r="J79" s="6" t="s">
        <v>398</v>
      </c>
      <c r="K79" s="6"/>
      <c r="L79" s="6">
        <f>2500*H79*0.8*1*1.2*0.5</f>
        <v>43200</v>
      </c>
      <c r="M79" s="6">
        <f t="shared" si="3"/>
        <v>43200</v>
      </c>
      <c r="N79" s="6" t="s">
        <v>24</v>
      </c>
      <c r="O79" s="10" t="s">
        <v>49</v>
      </c>
      <c r="P79" s="13" t="s">
        <v>50</v>
      </c>
      <c r="Q79" s="13" t="s">
        <v>51</v>
      </c>
      <c r="R79" s="6" t="s">
        <v>52</v>
      </c>
      <c r="S79" s="3"/>
      <c r="T79" s="4"/>
      <c r="U79" s="4"/>
      <c r="V79" s="4"/>
      <c r="W79" s="4"/>
      <c r="X79" s="4"/>
      <c r="Y79" s="4"/>
    </row>
    <row r="80" spans="1:26" s="1" customFormat="1" ht="60" customHeight="1" x14ac:dyDescent="0.2">
      <c r="A80" s="12">
        <v>79</v>
      </c>
      <c r="B80" s="6" t="s">
        <v>399</v>
      </c>
      <c r="C80" s="15" t="s">
        <v>400</v>
      </c>
      <c r="D80" s="6" t="s">
        <v>91</v>
      </c>
      <c r="E80" s="6" t="s">
        <v>92</v>
      </c>
      <c r="F80" s="6" t="s">
        <v>93</v>
      </c>
      <c r="G80" s="6">
        <v>2</v>
      </c>
      <c r="H80" s="6">
        <v>36</v>
      </c>
      <c r="I80" s="6" t="s">
        <v>22</v>
      </c>
      <c r="J80" s="6" t="s">
        <v>401</v>
      </c>
      <c r="K80" s="6"/>
      <c r="L80" s="6">
        <f>2500*H80*0.8*1*1.2*0.5</f>
        <v>43200</v>
      </c>
      <c r="M80" s="11">
        <f t="shared" si="3"/>
        <v>43200</v>
      </c>
      <c r="N80" s="6" t="s">
        <v>24</v>
      </c>
      <c r="O80" s="10" t="s">
        <v>333</v>
      </c>
      <c r="P80" s="13" t="s">
        <v>334</v>
      </c>
      <c r="Q80" s="13" t="s">
        <v>335</v>
      </c>
      <c r="R80" s="6" t="s">
        <v>336</v>
      </c>
      <c r="S80" s="3"/>
      <c r="T80" s="4"/>
      <c r="U80" s="4"/>
      <c r="V80" s="4"/>
      <c r="W80" s="4"/>
      <c r="X80" s="4"/>
      <c r="Y80" s="4"/>
    </row>
    <row r="81" spans="1:25" s="1" customFormat="1" ht="75.75" customHeight="1" x14ac:dyDescent="0.2">
      <c r="A81" s="12">
        <v>80</v>
      </c>
      <c r="B81" s="6" t="s">
        <v>402</v>
      </c>
      <c r="C81" s="17" t="s">
        <v>403</v>
      </c>
      <c r="D81" s="6" t="s">
        <v>91</v>
      </c>
      <c r="E81" s="6" t="s">
        <v>92</v>
      </c>
      <c r="F81" s="6" t="s">
        <v>93</v>
      </c>
      <c r="G81" s="6">
        <v>2</v>
      </c>
      <c r="H81" s="6">
        <v>36</v>
      </c>
      <c r="I81" s="6" t="s">
        <v>22</v>
      </c>
      <c r="J81" s="12" t="s">
        <v>404</v>
      </c>
      <c r="K81" s="6"/>
      <c r="L81" s="6">
        <f>2500*H81*0.8*1*1*0.8</f>
        <v>57600</v>
      </c>
      <c r="M81" s="6">
        <f t="shared" si="3"/>
        <v>57600</v>
      </c>
      <c r="N81" s="6" t="s">
        <v>24</v>
      </c>
      <c r="O81" s="10" t="s">
        <v>98</v>
      </c>
      <c r="P81" s="16" t="s">
        <v>99</v>
      </c>
      <c r="Q81" s="16"/>
      <c r="R81" s="12" t="s">
        <v>176</v>
      </c>
      <c r="S81" s="3"/>
      <c r="T81" s="4"/>
      <c r="U81" s="4"/>
      <c r="V81" s="4"/>
      <c r="W81" s="4"/>
      <c r="X81" s="4"/>
      <c r="Y81" s="4"/>
    </row>
    <row r="82" spans="1:25" s="1" customFormat="1" ht="84.75" customHeight="1" x14ac:dyDescent="0.2">
      <c r="A82" s="12">
        <v>81</v>
      </c>
      <c r="B82" s="6" t="s">
        <v>405</v>
      </c>
      <c r="C82" s="17" t="s">
        <v>406</v>
      </c>
      <c r="D82" s="6" t="s">
        <v>91</v>
      </c>
      <c r="E82" s="6" t="s">
        <v>92</v>
      </c>
      <c r="F82" s="6" t="s">
        <v>93</v>
      </c>
      <c r="G82" s="6">
        <v>2</v>
      </c>
      <c r="H82" s="6">
        <v>36</v>
      </c>
      <c r="I82" s="6" t="s">
        <v>22</v>
      </c>
      <c r="J82" s="6" t="s">
        <v>407</v>
      </c>
      <c r="K82" s="6"/>
      <c r="L82" s="6">
        <f t="shared" ref="L82:L90" si="5">2500*H82*0.8*1*1.2*0.5</f>
        <v>43200</v>
      </c>
      <c r="M82" s="6">
        <f t="shared" si="3"/>
        <v>43200</v>
      </c>
      <c r="N82" s="6" t="s">
        <v>24</v>
      </c>
      <c r="O82" s="10" t="s">
        <v>98</v>
      </c>
      <c r="P82" s="16" t="s">
        <v>99</v>
      </c>
      <c r="Q82" s="16" t="s">
        <v>100</v>
      </c>
      <c r="R82" s="12" t="s">
        <v>101</v>
      </c>
      <c r="S82" s="3"/>
      <c r="T82" s="4"/>
      <c r="U82" s="4"/>
      <c r="V82" s="4"/>
      <c r="W82" s="4"/>
      <c r="X82" s="4"/>
      <c r="Y82" s="4"/>
    </row>
    <row r="83" spans="1:25" s="1" customFormat="1" ht="47.25" customHeight="1" x14ac:dyDescent="0.2">
      <c r="A83" s="12">
        <v>82</v>
      </c>
      <c r="B83" s="6" t="s">
        <v>408</v>
      </c>
      <c r="C83" s="17" t="s">
        <v>409</v>
      </c>
      <c r="D83" s="6" t="s">
        <v>91</v>
      </c>
      <c r="E83" s="6" t="s">
        <v>92</v>
      </c>
      <c r="F83" s="6" t="s">
        <v>93</v>
      </c>
      <c r="G83" s="6">
        <v>2</v>
      </c>
      <c r="H83" s="6">
        <v>36</v>
      </c>
      <c r="I83" s="6" t="s">
        <v>22</v>
      </c>
      <c r="J83" s="6" t="s">
        <v>104</v>
      </c>
      <c r="K83" s="6"/>
      <c r="L83" s="6">
        <f t="shared" si="5"/>
        <v>43200</v>
      </c>
      <c r="M83" s="6">
        <f t="shared" si="3"/>
        <v>43200</v>
      </c>
      <c r="N83" s="6" t="s">
        <v>24</v>
      </c>
      <c r="O83" s="13" t="s">
        <v>410</v>
      </c>
      <c r="P83" s="16" t="s">
        <v>411</v>
      </c>
      <c r="Q83" s="16" t="s">
        <v>412</v>
      </c>
      <c r="R83" s="11" t="s">
        <v>176</v>
      </c>
      <c r="S83" s="3"/>
      <c r="T83" s="4"/>
      <c r="U83" s="4"/>
      <c r="V83" s="4"/>
      <c r="W83" s="4"/>
      <c r="X83" s="4"/>
      <c r="Y83" s="4"/>
    </row>
    <row r="84" spans="1:25" s="1" customFormat="1" ht="38.25" customHeight="1" x14ac:dyDescent="0.2">
      <c r="A84" s="12">
        <v>83</v>
      </c>
      <c r="B84" s="6" t="s">
        <v>413</v>
      </c>
      <c r="C84" s="15" t="s">
        <v>414</v>
      </c>
      <c r="D84" s="6" t="s">
        <v>91</v>
      </c>
      <c r="E84" s="6" t="s">
        <v>92</v>
      </c>
      <c r="F84" s="6" t="s">
        <v>93</v>
      </c>
      <c r="G84" s="6">
        <v>2</v>
      </c>
      <c r="H84" s="6">
        <v>36</v>
      </c>
      <c r="I84" s="6" t="s">
        <v>22</v>
      </c>
      <c r="J84" s="6" t="s">
        <v>104</v>
      </c>
      <c r="K84" s="6"/>
      <c r="L84" s="6">
        <f t="shared" si="5"/>
        <v>43200</v>
      </c>
      <c r="M84" s="6">
        <f t="shared" si="3"/>
        <v>43200</v>
      </c>
      <c r="N84" s="6" t="s">
        <v>24</v>
      </c>
      <c r="O84" s="10" t="s">
        <v>415</v>
      </c>
      <c r="P84" s="6" t="s">
        <v>40</v>
      </c>
      <c r="Q84" s="6" t="s">
        <v>416</v>
      </c>
      <c r="R84" s="6" t="s">
        <v>254</v>
      </c>
      <c r="S84" s="3"/>
      <c r="T84" s="4"/>
      <c r="U84" s="4"/>
      <c r="V84" s="4"/>
      <c r="W84" s="4"/>
      <c r="X84" s="4"/>
      <c r="Y84" s="4"/>
    </row>
    <row r="85" spans="1:25" s="1" customFormat="1" ht="38.25" customHeight="1" x14ac:dyDescent="0.2">
      <c r="A85" s="12">
        <v>84</v>
      </c>
      <c r="B85" s="6" t="s">
        <v>417</v>
      </c>
      <c r="C85" s="15" t="s">
        <v>418</v>
      </c>
      <c r="D85" s="6" t="s">
        <v>91</v>
      </c>
      <c r="E85" s="6" t="s">
        <v>92</v>
      </c>
      <c r="F85" s="6" t="s">
        <v>93</v>
      </c>
      <c r="G85" s="6">
        <v>2</v>
      </c>
      <c r="H85" s="6">
        <v>36</v>
      </c>
      <c r="I85" s="6" t="s">
        <v>22</v>
      </c>
      <c r="J85" s="6" t="s">
        <v>419</v>
      </c>
      <c r="K85" s="6"/>
      <c r="L85" s="6">
        <f t="shared" si="5"/>
        <v>43200</v>
      </c>
      <c r="M85" s="6">
        <f t="shared" si="3"/>
        <v>43200</v>
      </c>
      <c r="N85" s="6" t="s">
        <v>24</v>
      </c>
      <c r="O85" s="10" t="s">
        <v>49</v>
      </c>
      <c r="P85" s="13" t="s">
        <v>50</v>
      </c>
      <c r="Q85" s="13" t="s">
        <v>51</v>
      </c>
      <c r="R85" s="12" t="s">
        <v>52</v>
      </c>
      <c r="S85" s="2"/>
    </row>
    <row r="86" spans="1:25" s="1" customFormat="1" ht="48.75" customHeight="1" x14ac:dyDescent="0.2">
      <c r="A86" s="12">
        <v>85</v>
      </c>
      <c r="B86" s="6" t="s">
        <v>420</v>
      </c>
      <c r="C86" s="14" t="s">
        <v>421</v>
      </c>
      <c r="D86" s="11" t="s">
        <v>91</v>
      </c>
      <c r="E86" s="11" t="s">
        <v>92</v>
      </c>
      <c r="F86" s="11" t="s">
        <v>93</v>
      </c>
      <c r="G86" s="11">
        <v>2</v>
      </c>
      <c r="H86" s="11">
        <v>36</v>
      </c>
      <c r="I86" s="11" t="s">
        <v>22</v>
      </c>
      <c r="J86" s="11" t="s">
        <v>312</v>
      </c>
      <c r="K86" s="11"/>
      <c r="L86" s="6">
        <f t="shared" si="5"/>
        <v>43200</v>
      </c>
      <c r="M86" s="11">
        <f t="shared" si="3"/>
        <v>43200</v>
      </c>
      <c r="N86" s="6" t="s">
        <v>24</v>
      </c>
      <c r="O86" s="13" t="s">
        <v>422</v>
      </c>
      <c r="P86" s="6" t="s">
        <v>140</v>
      </c>
      <c r="Q86" s="6" t="s">
        <v>423</v>
      </c>
      <c r="R86" s="6" t="s">
        <v>424</v>
      </c>
      <c r="S86" s="3"/>
      <c r="T86" s="4"/>
      <c r="U86" s="4"/>
      <c r="V86" s="4"/>
      <c r="W86" s="4"/>
      <c r="X86" s="4"/>
      <c r="Y86" s="4"/>
    </row>
    <row r="87" spans="1:25" s="1" customFormat="1" ht="51" customHeight="1" x14ac:dyDescent="0.2">
      <c r="A87" s="12">
        <v>86</v>
      </c>
      <c r="B87" s="6" t="s">
        <v>425</v>
      </c>
      <c r="C87" s="15" t="s">
        <v>426</v>
      </c>
      <c r="D87" s="6" t="s">
        <v>91</v>
      </c>
      <c r="E87" s="6" t="s">
        <v>92</v>
      </c>
      <c r="F87" s="6" t="s">
        <v>93</v>
      </c>
      <c r="G87" s="6">
        <v>2</v>
      </c>
      <c r="H87" s="6">
        <v>36</v>
      </c>
      <c r="I87" s="6" t="s">
        <v>22</v>
      </c>
      <c r="J87" s="6" t="s">
        <v>427</v>
      </c>
      <c r="K87" s="6"/>
      <c r="L87" s="6">
        <f t="shared" si="5"/>
        <v>43200</v>
      </c>
      <c r="M87" s="11">
        <f t="shared" si="3"/>
        <v>43200</v>
      </c>
      <c r="N87" s="6" t="s">
        <v>24</v>
      </c>
      <c r="O87" s="10" t="s">
        <v>49</v>
      </c>
      <c r="P87" s="13" t="s">
        <v>50</v>
      </c>
      <c r="Q87" s="13" t="s">
        <v>51</v>
      </c>
      <c r="R87" s="6" t="s">
        <v>52</v>
      </c>
      <c r="S87" s="3"/>
      <c r="T87" s="4"/>
      <c r="U87" s="4"/>
      <c r="V87" s="4"/>
      <c r="W87" s="4"/>
      <c r="X87" s="4"/>
      <c r="Y87" s="4"/>
    </row>
    <row r="88" spans="1:25" s="1" customFormat="1" ht="51" customHeight="1" x14ac:dyDescent="0.2">
      <c r="A88" s="12">
        <v>87</v>
      </c>
      <c r="B88" s="6" t="s">
        <v>428</v>
      </c>
      <c r="C88" s="15" t="s">
        <v>429</v>
      </c>
      <c r="D88" s="6" t="s">
        <v>91</v>
      </c>
      <c r="E88" s="6" t="s">
        <v>92</v>
      </c>
      <c r="F88" s="6" t="s">
        <v>93</v>
      </c>
      <c r="G88" s="6">
        <v>2</v>
      </c>
      <c r="H88" s="6">
        <v>36</v>
      </c>
      <c r="I88" s="6" t="s">
        <v>22</v>
      </c>
      <c r="J88" s="6" t="s">
        <v>430</v>
      </c>
      <c r="K88" s="6"/>
      <c r="L88" s="6">
        <f t="shared" si="5"/>
        <v>43200</v>
      </c>
      <c r="M88" s="11">
        <f t="shared" si="3"/>
        <v>43200</v>
      </c>
      <c r="N88" s="6" t="s">
        <v>24</v>
      </c>
      <c r="O88" s="10" t="s">
        <v>57</v>
      </c>
      <c r="P88" s="13" t="s">
        <v>58</v>
      </c>
      <c r="Q88" s="13" t="s">
        <v>59</v>
      </c>
      <c r="R88" s="12" t="s">
        <v>60</v>
      </c>
      <c r="S88" s="2"/>
    </row>
    <row r="89" spans="1:25" ht="38.25" customHeight="1" x14ac:dyDescent="0.2">
      <c r="A89" s="12">
        <v>88</v>
      </c>
      <c r="B89" s="6" t="s">
        <v>431</v>
      </c>
      <c r="C89" s="31" t="s">
        <v>432</v>
      </c>
      <c r="D89" s="6" t="s">
        <v>91</v>
      </c>
      <c r="E89" s="6" t="s">
        <v>92</v>
      </c>
      <c r="F89" s="6" t="s">
        <v>93</v>
      </c>
      <c r="G89" s="6">
        <v>2</v>
      </c>
      <c r="H89" s="6">
        <v>36</v>
      </c>
      <c r="I89" s="6" t="s">
        <v>22</v>
      </c>
      <c r="J89" s="6" t="s">
        <v>427</v>
      </c>
      <c r="K89" s="6"/>
      <c r="L89" s="6">
        <f t="shared" si="5"/>
        <v>43200</v>
      </c>
      <c r="M89" s="11">
        <f t="shared" si="3"/>
        <v>43200</v>
      </c>
      <c r="N89" s="6" t="s">
        <v>24</v>
      </c>
      <c r="O89" s="13" t="s">
        <v>324</v>
      </c>
      <c r="P89" s="13" t="s">
        <v>324</v>
      </c>
      <c r="Q89" s="13" t="s">
        <v>324</v>
      </c>
      <c r="R89" s="12" t="s">
        <v>324</v>
      </c>
      <c r="S89" s="28"/>
    </row>
    <row r="90" spans="1:25" s="1" customFormat="1" ht="60" customHeight="1" x14ac:dyDescent="0.2">
      <c r="A90" s="12">
        <v>89</v>
      </c>
      <c r="B90" s="6" t="s">
        <v>433</v>
      </c>
      <c r="C90" s="15" t="s">
        <v>434</v>
      </c>
      <c r="D90" s="6" t="s">
        <v>91</v>
      </c>
      <c r="E90" s="6" t="s">
        <v>92</v>
      </c>
      <c r="F90" s="6" t="s">
        <v>93</v>
      </c>
      <c r="G90" s="6">
        <v>2</v>
      </c>
      <c r="H90" s="6">
        <v>36</v>
      </c>
      <c r="I90" s="6" t="s">
        <v>22</v>
      </c>
      <c r="J90" s="6" t="s">
        <v>179</v>
      </c>
      <c r="K90" s="6"/>
      <c r="L90" s="6">
        <f t="shared" si="5"/>
        <v>43200</v>
      </c>
      <c r="M90" s="6">
        <f t="shared" si="3"/>
        <v>43200</v>
      </c>
      <c r="N90" s="6" t="s">
        <v>24</v>
      </c>
      <c r="O90" s="10" t="s">
        <v>57</v>
      </c>
      <c r="P90" s="13" t="s">
        <v>58</v>
      </c>
      <c r="Q90" s="13" t="s">
        <v>59</v>
      </c>
      <c r="R90" s="12" t="s">
        <v>60</v>
      </c>
      <c r="S90" s="2"/>
    </row>
    <row r="91" spans="1:25" s="1" customFormat="1" ht="63" customHeight="1" x14ac:dyDescent="0.2">
      <c r="A91" s="12">
        <v>90</v>
      </c>
      <c r="B91" s="6" t="s">
        <v>435</v>
      </c>
      <c r="C91" s="15" t="s">
        <v>436</v>
      </c>
      <c r="D91" s="6" t="s">
        <v>91</v>
      </c>
      <c r="E91" s="6" t="s">
        <v>92</v>
      </c>
      <c r="F91" s="6" t="s">
        <v>93</v>
      </c>
      <c r="G91" s="6">
        <v>2</v>
      </c>
      <c r="H91" s="6">
        <v>36</v>
      </c>
      <c r="I91" s="6" t="s">
        <v>22</v>
      </c>
      <c r="J91" s="6" t="s">
        <v>437</v>
      </c>
      <c r="K91" s="6"/>
      <c r="L91" s="6">
        <f>2500*H91*0.8*1*1.2*0.8</f>
        <v>69120</v>
      </c>
      <c r="M91" s="6">
        <f t="shared" si="3"/>
        <v>69120</v>
      </c>
      <c r="N91" s="6" t="s">
        <v>24</v>
      </c>
      <c r="O91" s="12" t="s">
        <v>200</v>
      </c>
      <c r="P91" s="12" t="s">
        <v>200</v>
      </c>
      <c r="Q91" s="12" t="s">
        <v>438</v>
      </c>
      <c r="R91" s="12">
        <v>10</v>
      </c>
      <c r="S91" s="42"/>
      <c r="T91" s="4"/>
      <c r="U91" s="4"/>
      <c r="V91" s="4"/>
      <c r="W91" s="4"/>
      <c r="X91" s="4"/>
      <c r="Y91" s="4"/>
    </row>
    <row r="92" spans="1:25" s="1" customFormat="1" ht="38.25" customHeight="1" x14ac:dyDescent="0.2">
      <c r="A92" s="12">
        <v>91</v>
      </c>
      <c r="B92" s="6" t="s">
        <v>439</v>
      </c>
      <c r="C92" s="15" t="s">
        <v>440</v>
      </c>
      <c r="D92" s="6" t="s">
        <v>91</v>
      </c>
      <c r="E92" s="6" t="s">
        <v>92</v>
      </c>
      <c r="F92" s="6" t="s">
        <v>93</v>
      </c>
      <c r="G92" s="6">
        <v>2</v>
      </c>
      <c r="H92" s="6">
        <v>36</v>
      </c>
      <c r="I92" s="6" t="s">
        <v>22</v>
      </c>
      <c r="J92" s="6" t="s">
        <v>441</v>
      </c>
      <c r="K92" s="6"/>
      <c r="L92" s="6">
        <f>2500*H92*0.8*1*1.2*0.8</f>
        <v>69120</v>
      </c>
      <c r="M92" s="6">
        <f t="shared" si="3"/>
        <v>69120</v>
      </c>
      <c r="N92" s="6" t="s">
        <v>24</v>
      </c>
      <c r="O92" s="6" t="s">
        <v>442</v>
      </c>
      <c r="P92" s="6" t="s">
        <v>443</v>
      </c>
      <c r="Q92" s="11" t="s">
        <v>444</v>
      </c>
      <c r="R92" s="6" t="s">
        <v>203</v>
      </c>
      <c r="S92" s="3"/>
      <c r="T92" s="4"/>
      <c r="U92" s="4"/>
      <c r="V92" s="4"/>
      <c r="W92" s="4"/>
      <c r="X92" s="4"/>
      <c r="Y92" s="4"/>
    </row>
    <row r="93" spans="1:25" s="1" customFormat="1" ht="38.25" customHeight="1" x14ac:dyDescent="0.2">
      <c r="A93" s="12">
        <v>92</v>
      </c>
      <c r="B93" s="6" t="s">
        <v>445</v>
      </c>
      <c r="C93" s="15" t="s">
        <v>446</v>
      </c>
      <c r="D93" s="6" t="s">
        <v>91</v>
      </c>
      <c r="E93" s="6" t="s">
        <v>92</v>
      </c>
      <c r="F93" s="6" t="s">
        <v>93</v>
      </c>
      <c r="G93" s="6">
        <v>2</v>
      </c>
      <c r="H93" s="6">
        <v>36</v>
      </c>
      <c r="I93" s="6" t="s">
        <v>22</v>
      </c>
      <c r="J93" s="6" t="s">
        <v>447</v>
      </c>
      <c r="K93" s="6"/>
      <c r="L93" s="6">
        <f t="shared" ref="L93:L102" si="6">2500*H93*0.8*1*1.2*0.5</f>
        <v>43200</v>
      </c>
      <c r="M93" s="6">
        <f t="shared" si="3"/>
        <v>43200</v>
      </c>
      <c r="N93" s="6" t="s">
        <v>24</v>
      </c>
      <c r="O93" s="10" t="s">
        <v>49</v>
      </c>
      <c r="P93" s="13" t="s">
        <v>50</v>
      </c>
      <c r="Q93" s="13" t="s">
        <v>51</v>
      </c>
      <c r="R93" s="6" t="s">
        <v>52</v>
      </c>
      <c r="S93" s="3"/>
      <c r="T93" s="4"/>
      <c r="U93" s="4"/>
      <c r="V93" s="4"/>
      <c r="W93" s="4"/>
      <c r="X93" s="4"/>
      <c r="Y93" s="4"/>
    </row>
    <row r="94" spans="1:25" s="1" customFormat="1" ht="38.25" customHeight="1" x14ac:dyDescent="0.2">
      <c r="A94" s="12">
        <v>93</v>
      </c>
      <c r="B94" s="6" t="s">
        <v>448</v>
      </c>
      <c r="C94" s="17" t="s">
        <v>449</v>
      </c>
      <c r="D94" s="6" t="s">
        <v>91</v>
      </c>
      <c r="E94" s="6" t="s">
        <v>92</v>
      </c>
      <c r="F94" s="6" t="s">
        <v>93</v>
      </c>
      <c r="G94" s="6">
        <v>2</v>
      </c>
      <c r="H94" s="6">
        <v>36</v>
      </c>
      <c r="I94" s="6" t="s">
        <v>22</v>
      </c>
      <c r="J94" s="6" t="s">
        <v>450</v>
      </c>
      <c r="K94" s="6"/>
      <c r="L94" s="6">
        <f t="shared" si="6"/>
        <v>43200</v>
      </c>
      <c r="M94" s="6">
        <f t="shared" si="3"/>
        <v>43200</v>
      </c>
      <c r="N94" s="6" t="s">
        <v>24</v>
      </c>
      <c r="O94" s="10" t="s">
        <v>98</v>
      </c>
      <c r="P94" s="16" t="s">
        <v>99</v>
      </c>
      <c r="Q94" s="16" t="s">
        <v>100</v>
      </c>
      <c r="R94" s="12" t="s">
        <v>101</v>
      </c>
      <c r="S94" s="3"/>
      <c r="T94" s="4"/>
      <c r="U94" s="4"/>
      <c r="V94" s="4"/>
      <c r="W94" s="4"/>
      <c r="X94" s="4"/>
      <c r="Y94" s="4"/>
    </row>
    <row r="95" spans="1:25" s="1" customFormat="1" ht="38.25" customHeight="1" x14ac:dyDescent="0.2">
      <c r="A95" s="12">
        <v>94</v>
      </c>
      <c r="B95" s="6" t="s">
        <v>451</v>
      </c>
      <c r="C95" s="15" t="s">
        <v>452</v>
      </c>
      <c r="D95" s="6" t="s">
        <v>91</v>
      </c>
      <c r="E95" s="6" t="s">
        <v>92</v>
      </c>
      <c r="F95" s="6" t="s">
        <v>93</v>
      </c>
      <c r="G95" s="6">
        <v>2</v>
      </c>
      <c r="H95" s="6">
        <v>36</v>
      </c>
      <c r="I95" s="6" t="s">
        <v>22</v>
      </c>
      <c r="J95" s="6" t="s">
        <v>453</v>
      </c>
      <c r="K95" s="6"/>
      <c r="L95" s="6">
        <f t="shared" si="6"/>
        <v>43200</v>
      </c>
      <c r="M95" s="6">
        <f t="shared" si="3"/>
        <v>43200</v>
      </c>
      <c r="N95" s="6" t="s">
        <v>24</v>
      </c>
      <c r="O95" s="10" t="s">
        <v>49</v>
      </c>
      <c r="P95" s="13" t="s">
        <v>50</v>
      </c>
      <c r="Q95" s="13" t="s">
        <v>51</v>
      </c>
      <c r="R95" s="6" t="s">
        <v>52</v>
      </c>
      <c r="S95" s="3"/>
      <c r="T95" s="4"/>
      <c r="U95" s="4"/>
      <c r="V95" s="4"/>
      <c r="W95" s="4"/>
      <c r="X95" s="4"/>
      <c r="Y95" s="4"/>
    </row>
    <row r="96" spans="1:25" s="1" customFormat="1" ht="69" customHeight="1" x14ac:dyDescent="0.2">
      <c r="A96" s="12">
        <v>95</v>
      </c>
      <c r="B96" s="6" t="s">
        <v>454</v>
      </c>
      <c r="C96" s="15" t="s">
        <v>455</v>
      </c>
      <c r="D96" s="6" t="s">
        <v>91</v>
      </c>
      <c r="E96" s="6" t="s">
        <v>92</v>
      </c>
      <c r="F96" s="6" t="s">
        <v>93</v>
      </c>
      <c r="G96" s="6">
        <v>2</v>
      </c>
      <c r="H96" s="6">
        <v>36</v>
      </c>
      <c r="I96" s="6" t="s">
        <v>22</v>
      </c>
      <c r="J96" s="6" t="s">
        <v>456</v>
      </c>
      <c r="K96" s="6"/>
      <c r="L96" s="6">
        <f t="shared" si="6"/>
        <v>43200</v>
      </c>
      <c r="M96" s="6">
        <f t="shared" si="3"/>
        <v>43200</v>
      </c>
      <c r="N96" s="6" t="s">
        <v>24</v>
      </c>
      <c r="O96" s="13" t="s">
        <v>457</v>
      </c>
      <c r="P96" s="13" t="s">
        <v>458</v>
      </c>
      <c r="Q96" s="13" t="s">
        <v>209</v>
      </c>
      <c r="R96" s="6" t="s">
        <v>210</v>
      </c>
      <c r="S96" s="3"/>
      <c r="T96" s="4"/>
      <c r="U96" s="4"/>
      <c r="V96" s="4"/>
      <c r="W96" s="4"/>
      <c r="X96" s="4"/>
      <c r="Y96" s="4"/>
    </row>
    <row r="97" spans="1:25" s="1" customFormat="1" ht="51" customHeight="1" x14ac:dyDescent="0.2">
      <c r="A97" s="12">
        <v>96</v>
      </c>
      <c r="B97" s="6" t="s">
        <v>459</v>
      </c>
      <c r="C97" s="15" t="s">
        <v>460</v>
      </c>
      <c r="D97" s="6" t="s">
        <v>91</v>
      </c>
      <c r="E97" s="6" t="s">
        <v>92</v>
      </c>
      <c r="F97" s="6" t="s">
        <v>93</v>
      </c>
      <c r="G97" s="6">
        <v>2</v>
      </c>
      <c r="H97" s="6">
        <v>36</v>
      </c>
      <c r="I97" s="6" t="s">
        <v>22</v>
      </c>
      <c r="J97" s="6" t="s">
        <v>419</v>
      </c>
      <c r="K97" s="6"/>
      <c r="L97" s="6">
        <f t="shared" si="6"/>
        <v>43200</v>
      </c>
      <c r="M97" s="6">
        <f t="shared" si="3"/>
        <v>43200</v>
      </c>
      <c r="N97" s="6" t="s">
        <v>24</v>
      </c>
      <c r="O97" s="10" t="s">
        <v>155</v>
      </c>
      <c r="P97" s="13" t="s">
        <v>156</v>
      </c>
      <c r="Q97" s="13" t="s">
        <v>157</v>
      </c>
      <c r="R97" s="6" t="s">
        <v>158</v>
      </c>
      <c r="S97" s="3"/>
      <c r="T97" s="4"/>
      <c r="U97" s="4"/>
      <c r="V97" s="4"/>
      <c r="W97" s="4"/>
      <c r="X97" s="4"/>
      <c r="Y97" s="4"/>
    </row>
    <row r="98" spans="1:25" s="1" customFormat="1" ht="51" customHeight="1" x14ac:dyDescent="0.2">
      <c r="A98" s="12">
        <v>97</v>
      </c>
      <c r="B98" s="6" t="s">
        <v>461</v>
      </c>
      <c r="C98" s="15" t="s">
        <v>462</v>
      </c>
      <c r="D98" s="6" t="s">
        <v>91</v>
      </c>
      <c r="E98" s="6" t="s">
        <v>92</v>
      </c>
      <c r="F98" s="6" t="s">
        <v>93</v>
      </c>
      <c r="G98" s="6">
        <v>2</v>
      </c>
      <c r="H98" s="6">
        <v>36</v>
      </c>
      <c r="I98" s="6" t="s">
        <v>22</v>
      </c>
      <c r="J98" s="6" t="s">
        <v>463</v>
      </c>
      <c r="K98" s="6"/>
      <c r="L98" s="6">
        <f t="shared" si="6"/>
        <v>43200</v>
      </c>
      <c r="M98" s="6">
        <f t="shared" si="3"/>
        <v>43200</v>
      </c>
      <c r="N98" s="6" t="s">
        <v>24</v>
      </c>
      <c r="O98" s="10" t="s">
        <v>57</v>
      </c>
      <c r="P98" s="13" t="s">
        <v>58</v>
      </c>
      <c r="Q98" s="13" t="s">
        <v>59</v>
      </c>
      <c r="R98" s="12" t="s">
        <v>60</v>
      </c>
      <c r="S98" s="2"/>
    </row>
    <row r="99" spans="1:25" s="1" customFormat="1" ht="50.25" customHeight="1" x14ac:dyDescent="0.2">
      <c r="A99" s="12">
        <v>98</v>
      </c>
      <c r="B99" s="6" t="s">
        <v>464</v>
      </c>
      <c r="C99" s="15" t="s">
        <v>465</v>
      </c>
      <c r="D99" s="6" t="s">
        <v>91</v>
      </c>
      <c r="E99" s="6" t="s">
        <v>92</v>
      </c>
      <c r="F99" s="6" t="s">
        <v>93</v>
      </c>
      <c r="G99" s="6">
        <v>2</v>
      </c>
      <c r="H99" s="6">
        <v>36</v>
      </c>
      <c r="I99" s="6" t="s">
        <v>22</v>
      </c>
      <c r="J99" s="6" t="s">
        <v>430</v>
      </c>
      <c r="K99" s="6"/>
      <c r="L99" s="6">
        <f t="shared" si="6"/>
        <v>43200</v>
      </c>
      <c r="M99" s="6">
        <f t="shared" si="3"/>
        <v>43200</v>
      </c>
      <c r="N99" s="6" t="s">
        <v>24</v>
      </c>
      <c r="O99" s="10" t="s">
        <v>57</v>
      </c>
      <c r="P99" s="13" t="s">
        <v>58</v>
      </c>
      <c r="Q99" s="13" t="s">
        <v>59</v>
      </c>
      <c r="R99" s="12" t="s">
        <v>60</v>
      </c>
      <c r="S99" s="2"/>
    </row>
    <row r="100" spans="1:25" s="1" customFormat="1" ht="71.25" customHeight="1" x14ac:dyDescent="0.2">
      <c r="A100" s="12">
        <v>99</v>
      </c>
      <c r="B100" s="6" t="s">
        <v>466</v>
      </c>
      <c r="C100" s="15" t="s">
        <v>467</v>
      </c>
      <c r="D100" s="6" t="s">
        <v>91</v>
      </c>
      <c r="E100" s="6" t="s">
        <v>92</v>
      </c>
      <c r="F100" s="6" t="s">
        <v>93</v>
      </c>
      <c r="G100" s="6">
        <v>2</v>
      </c>
      <c r="H100" s="6">
        <v>36</v>
      </c>
      <c r="I100" s="6" t="s">
        <v>22</v>
      </c>
      <c r="J100" s="6" t="s">
        <v>427</v>
      </c>
      <c r="K100" s="6"/>
      <c r="L100" s="6">
        <f t="shared" si="6"/>
        <v>43200</v>
      </c>
      <c r="M100" s="6">
        <f t="shared" si="3"/>
        <v>43200</v>
      </c>
      <c r="N100" s="6" t="s">
        <v>24</v>
      </c>
      <c r="O100" s="10" t="s">
        <v>155</v>
      </c>
      <c r="P100" s="13" t="s">
        <v>156</v>
      </c>
      <c r="Q100" s="13" t="s">
        <v>157</v>
      </c>
      <c r="R100" s="12" t="s">
        <v>158</v>
      </c>
      <c r="S100" s="2"/>
    </row>
    <row r="101" spans="1:25" s="1" customFormat="1" ht="48" customHeight="1" x14ac:dyDescent="0.2">
      <c r="A101" s="12">
        <v>100</v>
      </c>
      <c r="B101" s="6" t="s">
        <v>468</v>
      </c>
      <c r="C101" s="17" t="s">
        <v>469</v>
      </c>
      <c r="D101" s="6" t="s">
        <v>91</v>
      </c>
      <c r="E101" s="6" t="s">
        <v>92</v>
      </c>
      <c r="F101" s="6" t="s">
        <v>93</v>
      </c>
      <c r="G101" s="6">
        <v>2</v>
      </c>
      <c r="H101" s="6">
        <v>36</v>
      </c>
      <c r="I101" s="6" t="s">
        <v>22</v>
      </c>
      <c r="J101" s="6" t="s">
        <v>470</v>
      </c>
      <c r="K101" s="6"/>
      <c r="L101" s="6">
        <f t="shared" si="6"/>
        <v>43200</v>
      </c>
      <c r="M101" s="6">
        <f t="shared" si="3"/>
        <v>43200</v>
      </c>
      <c r="N101" s="6" t="s">
        <v>24</v>
      </c>
      <c r="O101" s="10" t="s">
        <v>471</v>
      </c>
      <c r="P101" s="16" t="s">
        <v>99</v>
      </c>
      <c r="Q101" s="16" t="s">
        <v>100</v>
      </c>
      <c r="R101" s="12" t="s">
        <v>101</v>
      </c>
      <c r="S101" s="3"/>
      <c r="T101" s="4"/>
      <c r="U101" s="4"/>
      <c r="V101" s="4"/>
      <c r="W101" s="4"/>
      <c r="X101" s="4"/>
      <c r="Y101" s="4"/>
    </row>
    <row r="102" spans="1:25" s="1" customFormat="1" ht="68.25" customHeight="1" x14ac:dyDescent="0.2">
      <c r="A102" s="12">
        <v>101</v>
      </c>
      <c r="B102" s="6" t="s">
        <v>472</v>
      </c>
      <c r="C102" s="15" t="s">
        <v>473</v>
      </c>
      <c r="D102" s="6" t="s">
        <v>91</v>
      </c>
      <c r="E102" s="6" t="s">
        <v>92</v>
      </c>
      <c r="F102" s="6" t="s">
        <v>93</v>
      </c>
      <c r="G102" s="6">
        <v>2</v>
      </c>
      <c r="H102" s="6">
        <v>36</v>
      </c>
      <c r="I102" s="6" t="s">
        <v>22</v>
      </c>
      <c r="J102" s="6" t="s">
        <v>346</v>
      </c>
      <c r="K102" s="6"/>
      <c r="L102" s="6">
        <f t="shared" si="6"/>
        <v>43200</v>
      </c>
      <c r="M102" s="6">
        <f t="shared" si="3"/>
        <v>43200</v>
      </c>
      <c r="N102" s="6" t="s">
        <v>24</v>
      </c>
      <c r="O102" s="12" t="s">
        <v>200</v>
      </c>
      <c r="P102" s="11" t="s">
        <v>201</v>
      </c>
      <c r="Q102" s="11" t="s">
        <v>202</v>
      </c>
      <c r="R102" s="12" t="s">
        <v>203</v>
      </c>
      <c r="S102" s="2"/>
    </row>
    <row r="103" spans="1:25" s="1" customFormat="1" ht="38.25" customHeight="1" x14ac:dyDescent="0.2">
      <c r="A103" s="12">
        <v>102</v>
      </c>
      <c r="B103" s="6" t="s">
        <v>474</v>
      </c>
      <c r="C103" s="9" t="s">
        <v>475</v>
      </c>
      <c r="D103" s="6" t="s">
        <v>91</v>
      </c>
      <c r="E103" s="6" t="s">
        <v>92</v>
      </c>
      <c r="F103" s="6" t="s">
        <v>93</v>
      </c>
      <c r="G103" s="6">
        <v>2</v>
      </c>
      <c r="H103" s="6">
        <v>36</v>
      </c>
      <c r="I103" s="6" t="s">
        <v>22</v>
      </c>
      <c r="J103" s="6" t="s">
        <v>290</v>
      </c>
      <c r="K103" s="6"/>
      <c r="L103" s="6">
        <f>2500*H103*0.8*1*1.2*0.8</f>
        <v>69120</v>
      </c>
      <c r="M103" s="6">
        <f t="shared" si="3"/>
        <v>69120</v>
      </c>
      <c r="N103" s="6" t="s">
        <v>24</v>
      </c>
      <c r="O103" s="12"/>
      <c r="P103" s="13"/>
      <c r="Q103" s="13"/>
      <c r="R103" s="12"/>
      <c r="S103" s="2"/>
    </row>
    <row r="104" spans="1:25" s="1" customFormat="1" ht="38.25" customHeight="1" x14ac:dyDescent="0.2">
      <c r="A104" s="12">
        <v>103</v>
      </c>
      <c r="B104" s="6" t="s">
        <v>476</v>
      </c>
      <c r="C104" s="9" t="s">
        <v>477</v>
      </c>
      <c r="D104" s="6" t="s">
        <v>91</v>
      </c>
      <c r="E104" s="6" t="s">
        <v>92</v>
      </c>
      <c r="F104" s="6" t="s">
        <v>93</v>
      </c>
      <c r="G104" s="6">
        <v>2</v>
      </c>
      <c r="H104" s="6">
        <v>36</v>
      </c>
      <c r="I104" s="6" t="s">
        <v>22</v>
      </c>
      <c r="J104" s="6" t="s">
        <v>179</v>
      </c>
      <c r="K104" s="6"/>
      <c r="L104" s="6">
        <f>2500*H104*0.8*1*1.2*0.8</f>
        <v>69120</v>
      </c>
      <c r="M104" s="6">
        <f t="shared" si="3"/>
        <v>69120</v>
      </c>
      <c r="N104" s="6" t="s">
        <v>24</v>
      </c>
      <c r="O104" s="10" t="s">
        <v>155</v>
      </c>
      <c r="P104" s="13" t="s">
        <v>156</v>
      </c>
      <c r="Q104" s="13" t="s">
        <v>157</v>
      </c>
      <c r="R104" s="12" t="s">
        <v>158</v>
      </c>
      <c r="S104" s="2"/>
    </row>
    <row r="105" spans="1:25" s="1" customFormat="1" ht="38.25" customHeight="1" x14ac:dyDescent="0.2">
      <c r="A105" s="12">
        <v>104</v>
      </c>
      <c r="B105" s="6" t="s">
        <v>478</v>
      </c>
      <c r="C105" s="9" t="s">
        <v>479</v>
      </c>
      <c r="D105" s="6" t="s">
        <v>91</v>
      </c>
      <c r="E105" s="6" t="s">
        <v>92</v>
      </c>
      <c r="F105" s="6" t="s">
        <v>93</v>
      </c>
      <c r="G105" s="6">
        <v>2</v>
      </c>
      <c r="H105" s="6">
        <v>36</v>
      </c>
      <c r="I105" s="6" t="s">
        <v>22</v>
      </c>
      <c r="J105" s="6" t="s">
        <v>480</v>
      </c>
      <c r="K105" s="6"/>
      <c r="L105" s="6">
        <f>2500*H105*0.8*1*1.2*0.5</f>
        <v>43200</v>
      </c>
      <c r="M105" s="6">
        <f t="shared" si="3"/>
        <v>43200</v>
      </c>
      <c r="N105" s="6" t="s">
        <v>24</v>
      </c>
      <c r="O105" s="13" t="s">
        <v>481</v>
      </c>
      <c r="P105" s="13" t="s">
        <v>482</v>
      </c>
      <c r="Q105" s="13" t="s">
        <v>483</v>
      </c>
      <c r="R105" s="12" t="s">
        <v>336</v>
      </c>
      <c r="S105" s="2"/>
    </row>
    <row r="106" spans="1:25" s="1" customFormat="1" ht="42" customHeight="1" x14ac:dyDescent="0.2">
      <c r="A106" s="12">
        <v>105</v>
      </c>
      <c r="B106" s="6" t="s">
        <v>484</v>
      </c>
      <c r="C106" s="9" t="s">
        <v>485</v>
      </c>
      <c r="D106" s="6" t="s">
        <v>91</v>
      </c>
      <c r="E106" s="6" t="s">
        <v>92</v>
      </c>
      <c r="F106" s="6" t="s">
        <v>93</v>
      </c>
      <c r="G106" s="6">
        <v>2</v>
      </c>
      <c r="H106" s="6">
        <v>36</v>
      </c>
      <c r="I106" s="6" t="s">
        <v>22</v>
      </c>
      <c r="J106" s="6" t="s">
        <v>245</v>
      </c>
      <c r="K106" s="6"/>
      <c r="L106" s="6">
        <f>2500*H106*0.8*1*1*0.8</f>
        <v>57600</v>
      </c>
      <c r="M106" s="6">
        <f t="shared" si="3"/>
        <v>57600</v>
      </c>
      <c r="N106" s="6" t="s">
        <v>24</v>
      </c>
      <c r="O106" s="10" t="s">
        <v>25</v>
      </c>
      <c r="P106" s="11" t="s">
        <v>486</v>
      </c>
      <c r="Q106" s="11"/>
      <c r="R106" s="12" t="s">
        <v>28</v>
      </c>
      <c r="S106" s="2"/>
    </row>
    <row r="107" spans="1:25" s="1" customFormat="1" ht="61.5" customHeight="1" x14ac:dyDescent="0.2">
      <c r="A107" s="12">
        <v>106</v>
      </c>
      <c r="B107" s="6" t="s">
        <v>487</v>
      </c>
      <c r="C107" s="9" t="s">
        <v>488</v>
      </c>
      <c r="D107" s="6" t="s">
        <v>91</v>
      </c>
      <c r="E107" s="6" t="s">
        <v>92</v>
      </c>
      <c r="F107" s="6" t="s">
        <v>93</v>
      </c>
      <c r="G107" s="6">
        <v>2</v>
      </c>
      <c r="H107" s="6">
        <v>36</v>
      </c>
      <c r="I107" s="6" t="s">
        <v>22</v>
      </c>
      <c r="J107" s="6" t="s">
        <v>245</v>
      </c>
      <c r="K107" s="6"/>
      <c r="L107" s="6">
        <f>2500*H107*0.8*1*1*0.8</f>
        <v>57600</v>
      </c>
      <c r="M107" s="6">
        <f t="shared" si="3"/>
        <v>57600</v>
      </c>
      <c r="N107" s="6" t="s">
        <v>24</v>
      </c>
      <c r="O107" s="12" t="s">
        <v>200</v>
      </c>
      <c r="P107" s="11" t="s">
        <v>201</v>
      </c>
      <c r="Q107" s="11"/>
      <c r="R107" s="12" t="s">
        <v>489</v>
      </c>
      <c r="S107" s="2"/>
    </row>
    <row r="108" spans="1:25" s="1" customFormat="1" ht="52.5" customHeight="1" x14ac:dyDescent="0.2">
      <c r="A108" s="12">
        <v>107</v>
      </c>
      <c r="B108" s="6" t="s">
        <v>494</v>
      </c>
      <c r="C108" s="9" t="s">
        <v>495</v>
      </c>
      <c r="D108" s="6" t="s">
        <v>91</v>
      </c>
      <c r="E108" s="6" t="s">
        <v>92</v>
      </c>
      <c r="F108" s="6" t="s">
        <v>93</v>
      </c>
      <c r="G108" s="6">
        <v>2</v>
      </c>
      <c r="H108" s="6">
        <v>36</v>
      </c>
      <c r="I108" s="6" t="s">
        <v>22</v>
      </c>
      <c r="J108" s="6" t="s">
        <v>496</v>
      </c>
      <c r="K108" s="6"/>
      <c r="L108" s="6">
        <f>2500*H108*0.8*1*1*0.8</f>
        <v>57600</v>
      </c>
      <c r="M108" s="6">
        <f t="shared" si="3"/>
        <v>57600</v>
      </c>
      <c r="N108" s="6" t="s">
        <v>24</v>
      </c>
      <c r="O108" s="10" t="s">
        <v>57</v>
      </c>
      <c r="P108" s="13" t="s">
        <v>58</v>
      </c>
      <c r="Q108" s="13" t="s">
        <v>59</v>
      </c>
      <c r="R108" s="12" t="s">
        <v>60</v>
      </c>
      <c r="S108" s="2"/>
    </row>
    <row r="109" spans="1:25" s="1" customFormat="1" ht="49.5" customHeight="1" x14ac:dyDescent="0.2">
      <c r="A109" s="12">
        <v>108</v>
      </c>
      <c r="B109" s="6" t="s">
        <v>497</v>
      </c>
      <c r="C109" s="9" t="s">
        <v>498</v>
      </c>
      <c r="D109" s="6" t="s">
        <v>91</v>
      </c>
      <c r="E109" s="6" t="s">
        <v>92</v>
      </c>
      <c r="F109" s="6" t="s">
        <v>93</v>
      </c>
      <c r="G109" s="6">
        <v>2</v>
      </c>
      <c r="H109" s="6">
        <v>36</v>
      </c>
      <c r="I109" s="6" t="s">
        <v>22</v>
      </c>
      <c r="J109" s="6" t="s">
        <v>499</v>
      </c>
      <c r="K109" s="6"/>
      <c r="L109" s="6">
        <f>2500*H109*0.8*1*1*0.8</f>
        <v>57600</v>
      </c>
      <c r="M109" s="6">
        <f t="shared" si="3"/>
        <v>57600</v>
      </c>
      <c r="N109" s="6" t="s">
        <v>24</v>
      </c>
      <c r="O109" s="10" t="s">
        <v>57</v>
      </c>
      <c r="P109" s="13" t="s">
        <v>58</v>
      </c>
      <c r="Q109" s="13" t="s">
        <v>59</v>
      </c>
      <c r="R109" s="12" t="s">
        <v>60</v>
      </c>
      <c r="S109" s="2"/>
    </row>
    <row r="110" spans="1:25" ht="49.5" customHeight="1" x14ac:dyDescent="0.2">
      <c r="A110" s="12">
        <v>109</v>
      </c>
      <c r="B110" s="6" t="s">
        <v>500</v>
      </c>
      <c r="C110" s="22" t="s">
        <v>501</v>
      </c>
      <c r="D110" s="6" t="s">
        <v>91</v>
      </c>
      <c r="E110" s="6" t="s">
        <v>276</v>
      </c>
      <c r="F110" s="6" t="s">
        <v>277</v>
      </c>
      <c r="G110" s="6">
        <v>2</v>
      </c>
      <c r="H110" s="6">
        <f>2.7*3.7*2</f>
        <v>19.980000000000004</v>
      </c>
      <c r="I110" s="6" t="s">
        <v>22</v>
      </c>
      <c r="J110" s="6" t="s">
        <v>502</v>
      </c>
      <c r="K110" s="6"/>
      <c r="L110" s="6">
        <f>2500*H110*0.8*1*1*0.6</f>
        <v>23976.000000000004</v>
      </c>
      <c r="M110" s="6">
        <f t="shared" si="3"/>
        <v>23976.000000000004</v>
      </c>
      <c r="N110" s="6" t="s">
        <v>24</v>
      </c>
      <c r="O110" s="13" t="s">
        <v>324</v>
      </c>
      <c r="P110" s="13" t="s">
        <v>324</v>
      </c>
      <c r="Q110" s="13" t="s">
        <v>324</v>
      </c>
      <c r="R110" s="12" t="s">
        <v>324</v>
      </c>
      <c r="S110" s="28"/>
    </row>
    <row r="111" spans="1:25" s="1" customFormat="1" ht="48" customHeight="1" x14ac:dyDescent="0.2">
      <c r="A111" s="12">
        <v>110</v>
      </c>
      <c r="B111" s="6" t="s">
        <v>503</v>
      </c>
      <c r="C111" s="9" t="s">
        <v>504</v>
      </c>
      <c r="D111" s="6" t="s">
        <v>91</v>
      </c>
      <c r="E111" s="6" t="s">
        <v>92</v>
      </c>
      <c r="F111" s="6" t="s">
        <v>93</v>
      </c>
      <c r="G111" s="6">
        <v>2</v>
      </c>
      <c r="H111" s="6">
        <v>36</v>
      </c>
      <c r="I111" s="6" t="s">
        <v>22</v>
      </c>
      <c r="J111" s="6" t="s">
        <v>505</v>
      </c>
      <c r="K111" s="6"/>
      <c r="L111" s="6">
        <f>2500*H111*0.8*1*1*0.6</f>
        <v>43200</v>
      </c>
      <c r="M111" s="6">
        <f t="shared" si="3"/>
        <v>43200</v>
      </c>
      <c r="N111" s="6" t="s">
        <v>24</v>
      </c>
      <c r="O111" s="10" t="s">
        <v>333</v>
      </c>
      <c r="P111" s="13" t="s">
        <v>334</v>
      </c>
      <c r="Q111" s="13" t="s">
        <v>335</v>
      </c>
      <c r="R111" s="12" t="s">
        <v>336</v>
      </c>
      <c r="S111" s="2"/>
    </row>
    <row r="112" spans="1:25" s="1" customFormat="1" ht="51.75" customHeight="1" x14ac:dyDescent="0.2">
      <c r="A112" s="12">
        <v>111</v>
      </c>
      <c r="B112" s="6" t="s">
        <v>506</v>
      </c>
      <c r="C112" s="9" t="s">
        <v>507</v>
      </c>
      <c r="D112" s="6" t="s">
        <v>91</v>
      </c>
      <c r="E112" s="6" t="s">
        <v>92</v>
      </c>
      <c r="F112" s="6" t="s">
        <v>93</v>
      </c>
      <c r="G112" s="6">
        <v>2</v>
      </c>
      <c r="H112" s="6">
        <v>36</v>
      </c>
      <c r="I112" s="6" t="s">
        <v>22</v>
      </c>
      <c r="J112" s="6" t="s">
        <v>508</v>
      </c>
      <c r="K112" s="6"/>
      <c r="L112" s="6">
        <f>2500*H112*0.8*1*1*0.6</f>
        <v>43200</v>
      </c>
      <c r="M112" s="6">
        <f t="shared" si="3"/>
        <v>43200</v>
      </c>
      <c r="N112" s="6" t="s">
        <v>24</v>
      </c>
      <c r="O112" s="10" t="s">
        <v>155</v>
      </c>
      <c r="P112" s="13" t="s">
        <v>156</v>
      </c>
      <c r="Q112" s="13" t="s">
        <v>157</v>
      </c>
      <c r="R112" s="12" t="s">
        <v>158</v>
      </c>
      <c r="S112" s="2"/>
    </row>
    <row r="113" spans="1:37" s="1" customFormat="1" ht="45" customHeight="1" x14ac:dyDescent="0.2">
      <c r="A113" s="12">
        <v>112</v>
      </c>
      <c r="B113" s="6">
        <v>251</v>
      </c>
      <c r="C113" s="9" t="s">
        <v>509</v>
      </c>
      <c r="D113" s="6" t="s">
        <v>91</v>
      </c>
      <c r="E113" s="6" t="s">
        <v>92</v>
      </c>
      <c r="F113" s="6" t="s">
        <v>93</v>
      </c>
      <c r="G113" s="6">
        <v>2</v>
      </c>
      <c r="H113" s="6">
        <v>36</v>
      </c>
      <c r="I113" s="6" t="s">
        <v>22</v>
      </c>
      <c r="J113" s="6" t="s">
        <v>332</v>
      </c>
      <c r="K113" s="6"/>
      <c r="L113" s="6">
        <f>2500*H113*1*1*0.8*0.8</f>
        <v>57600</v>
      </c>
      <c r="M113" s="6">
        <f t="shared" si="3"/>
        <v>57600</v>
      </c>
      <c r="N113" s="6" t="s">
        <v>24</v>
      </c>
      <c r="O113" s="10" t="s">
        <v>57</v>
      </c>
      <c r="P113" s="13" t="s">
        <v>58</v>
      </c>
      <c r="Q113" s="13" t="s">
        <v>59</v>
      </c>
      <c r="R113" s="12" t="s">
        <v>60</v>
      </c>
      <c r="S113" s="2"/>
    </row>
    <row r="114" spans="1:37" s="32" customFormat="1" ht="45" customHeight="1" x14ac:dyDescent="0.2">
      <c r="A114" s="12">
        <v>113</v>
      </c>
      <c r="B114" s="6">
        <v>252</v>
      </c>
      <c r="C114" s="22" t="s">
        <v>510</v>
      </c>
      <c r="D114" s="6" t="s">
        <v>91</v>
      </c>
      <c r="E114" s="6" t="s">
        <v>92</v>
      </c>
      <c r="F114" s="6" t="s">
        <v>93</v>
      </c>
      <c r="G114" s="6">
        <v>2</v>
      </c>
      <c r="H114" s="6">
        <v>36</v>
      </c>
      <c r="I114" s="6" t="s">
        <v>511</v>
      </c>
      <c r="J114" s="21" t="s">
        <v>512</v>
      </c>
      <c r="K114" s="6"/>
      <c r="L114" s="6">
        <v>0</v>
      </c>
      <c r="M114" s="6">
        <v>0</v>
      </c>
      <c r="N114" s="6">
        <v>0</v>
      </c>
      <c r="O114" s="10" t="s">
        <v>513</v>
      </c>
      <c r="P114" s="13"/>
      <c r="Q114" s="13" t="s">
        <v>514</v>
      </c>
      <c r="R114" s="12" t="s">
        <v>324</v>
      </c>
      <c r="S114" s="28"/>
    </row>
    <row r="115" spans="1:37" s="32" customFormat="1" ht="45" customHeight="1" x14ac:dyDescent="0.2">
      <c r="A115" s="12">
        <v>114</v>
      </c>
      <c r="B115" s="6">
        <v>253</v>
      </c>
      <c r="C115" s="22" t="s">
        <v>515</v>
      </c>
      <c r="D115" s="6"/>
      <c r="E115" s="6"/>
      <c r="F115" s="6"/>
      <c r="G115" s="6"/>
      <c r="H115" s="6">
        <v>36</v>
      </c>
      <c r="I115" s="6" t="s">
        <v>511</v>
      </c>
      <c r="J115" s="21" t="s">
        <v>512</v>
      </c>
      <c r="K115" s="6"/>
      <c r="L115" s="6">
        <v>0</v>
      </c>
      <c r="M115" s="6">
        <v>0</v>
      </c>
      <c r="N115" s="6">
        <v>0</v>
      </c>
      <c r="O115" s="10" t="s">
        <v>324</v>
      </c>
      <c r="P115" s="13"/>
      <c r="Q115" s="13" t="s">
        <v>324</v>
      </c>
      <c r="R115" s="12" t="s">
        <v>324</v>
      </c>
      <c r="S115" s="28"/>
    </row>
    <row r="116" spans="1:37" s="32" customFormat="1" ht="45" customHeight="1" x14ac:dyDescent="0.2">
      <c r="A116" s="12">
        <v>115</v>
      </c>
      <c r="B116" s="6" t="s">
        <v>516</v>
      </c>
      <c r="C116" s="22" t="s">
        <v>517</v>
      </c>
      <c r="D116" s="6" t="s">
        <v>91</v>
      </c>
      <c r="E116" s="6" t="s">
        <v>92</v>
      </c>
      <c r="F116" s="6" t="s">
        <v>93</v>
      </c>
      <c r="G116" s="6">
        <v>2</v>
      </c>
      <c r="H116" s="6">
        <v>36</v>
      </c>
      <c r="I116" s="6" t="s">
        <v>511</v>
      </c>
      <c r="J116" s="21" t="s">
        <v>512</v>
      </c>
      <c r="K116" s="6"/>
      <c r="L116" s="6">
        <v>0</v>
      </c>
      <c r="M116" s="6">
        <v>0</v>
      </c>
      <c r="N116" s="6">
        <v>0</v>
      </c>
      <c r="O116" s="13" t="s">
        <v>518</v>
      </c>
      <c r="P116" s="13" t="s">
        <v>519</v>
      </c>
      <c r="Q116" s="13" t="s">
        <v>520</v>
      </c>
      <c r="R116" s="12" t="s">
        <v>324</v>
      </c>
      <c r="S116" s="28"/>
    </row>
    <row r="117" spans="1:37" s="32" customFormat="1" ht="45" customHeight="1" x14ac:dyDescent="0.2">
      <c r="A117" s="12">
        <v>116</v>
      </c>
      <c r="B117" s="6">
        <v>255</v>
      </c>
      <c r="C117" s="22" t="s">
        <v>521</v>
      </c>
      <c r="D117" s="6" t="s">
        <v>91</v>
      </c>
      <c r="E117" s="6" t="s">
        <v>92</v>
      </c>
      <c r="F117" s="6" t="s">
        <v>93</v>
      </c>
      <c r="G117" s="6">
        <v>2</v>
      </c>
      <c r="H117" s="6">
        <v>36</v>
      </c>
      <c r="I117" s="6" t="s">
        <v>511</v>
      </c>
      <c r="J117" s="21" t="s">
        <v>512</v>
      </c>
      <c r="K117" s="6"/>
      <c r="L117" s="6">
        <v>0</v>
      </c>
      <c r="M117" s="6">
        <v>0</v>
      </c>
      <c r="N117" s="6">
        <v>0</v>
      </c>
      <c r="O117" s="10" t="s">
        <v>522</v>
      </c>
      <c r="P117" s="13" t="s">
        <v>523</v>
      </c>
      <c r="Q117" s="13" t="s">
        <v>524</v>
      </c>
      <c r="R117" s="12" t="s">
        <v>324</v>
      </c>
      <c r="S117" s="28"/>
    </row>
    <row r="118" spans="1:37" s="32" customFormat="1" ht="45" customHeight="1" x14ac:dyDescent="0.2">
      <c r="A118" s="12">
        <v>117</v>
      </c>
      <c r="B118" s="6">
        <v>256</v>
      </c>
      <c r="C118" s="22" t="s">
        <v>525</v>
      </c>
      <c r="D118" s="6" t="s">
        <v>91</v>
      </c>
      <c r="E118" s="6" t="s">
        <v>92</v>
      </c>
      <c r="F118" s="6" t="s">
        <v>93</v>
      </c>
      <c r="G118" s="6">
        <v>2</v>
      </c>
      <c r="H118" s="6">
        <v>36</v>
      </c>
      <c r="I118" s="6" t="s">
        <v>511</v>
      </c>
      <c r="J118" s="21" t="s">
        <v>512</v>
      </c>
      <c r="K118" s="6"/>
      <c r="L118" s="6">
        <v>0</v>
      </c>
      <c r="M118" s="6">
        <v>0</v>
      </c>
      <c r="N118" s="6">
        <v>0</v>
      </c>
      <c r="O118" s="13" t="s">
        <v>526</v>
      </c>
      <c r="P118" s="13" t="s">
        <v>324</v>
      </c>
      <c r="Q118" s="13" t="s">
        <v>527</v>
      </c>
      <c r="R118" s="12" t="s">
        <v>324</v>
      </c>
      <c r="S118" s="28"/>
    </row>
    <row r="119" spans="1:37" s="32" customFormat="1" ht="50.25" customHeight="1" x14ac:dyDescent="0.2">
      <c r="A119" s="12">
        <v>118</v>
      </c>
      <c r="B119" s="6">
        <v>257</v>
      </c>
      <c r="C119" s="22" t="s">
        <v>528</v>
      </c>
      <c r="D119" s="6" t="s">
        <v>91</v>
      </c>
      <c r="E119" s="6" t="s">
        <v>529</v>
      </c>
      <c r="F119" s="6" t="s">
        <v>530</v>
      </c>
      <c r="G119" s="6">
        <v>1</v>
      </c>
      <c r="H119" s="6">
        <v>36</v>
      </c>
      <c r="I119" s="10" t="s">
        <v>531</v>
      </c>
      <c r="J119" s="6" t="s">
        <v>532</v>
      </c>
      <c r="K119" s="37" t="s">
        <v>533</v>
      </c>
      <c r="L119" s="6">
        <v>0</v>
      </c>
      <c r="M119" s="6">
        <v>0</v>
      </c>
      <c r="N119" s="6">
        <v>0</v>
      </c>
      <c r="O119" s="11" t="s">
        <v>366</v>
      </c>
      <c r="P119" s="13" t="s">
        <v>534</v>
      </c>
      <c r="Q119" s="13" t="s">
        <v>324</v>
      </c>
      <c r="R119" s="12" t="s">
        <v>324</v>
      </c>
      <c r="S119" s="28"/>
    </row>
    <row r="120" spans="1:37" s="32" customFormat="1" ht="47.25" customHeight="1" x14ac:dyDescent="0.2">
      <c r="A120" s="12">
        <v>119</v>
      </c>
      <c r="B120" s="6">
        <v>258</v>
      </c>
      <c r="C120" s="22" t="s">
        <v>535</v>
      </c>
      <c r="D120" s="6" t="s">
        <v>91</v>
      </c>
      <c r="E120" s="6" t="s">
        <v>529</v>
      </c>
      <c r="F120" s="6" t="s">
        <v>536</v>
      </c>
      <c r="G120" s="6">
        <v>3</v>
      </c>
      <c r="H120" s="6">
        <v>58.5</v>
      </c>
      <c r="I120" s="10" t="s">
        <v>537</v>
      </c>
      <c r="J120" s="6" t="s">
        <v>538</v>
      </c>
      <c r="K120" s="6" t="s">
        <v>539</v>
      </c>
      <c r="L120" s="6">
        <v>0</v>
      </c>
      <c r="M120" s="6">
        <v>0</v>
      </c>
      <c r="N120" s="6">
        <v>0</v>
      </c>
      <c r="O120" s="11" t="s">
        <v>537</v>
      </c>
      <c r="P120" s="23" t="s">
        <v>540</v>
      </c>
      <c r="Q120" s="13" t="s">
        <v>324</v>
      </c>
      <c r="R120" s="12" t="s">
        <v>324</v>
      </c>
      <c r="S120" s="28"/>
    </row>
    <row r="121" spans="1:37" s="32" customFormat="1" ht="48" customHeight="1" x14ac:dyDescent="0.2">
      <c r="A121" s="12">
        <v>120</v>
      </c>
      <c r="B121" s="6">
        <v>259</v>
      </c>
      <c r="C121" s="22" t="s">
        <v>541</v>
      </c>
      <c r="D121" s="6" t="s">
        <v>91</v>
      </c>
      <c r="E121" s="6" t="s">
        <v>542</v>
      </c>
      <c r="F121" s="6" t="s">
        <v>543</v>
      </c>
      <c r="G121" s="6">
        <v>3</v>
      </c>
      <c r="H121" s="6">
        <v>30</v>
      </c>
      <c r="I121" s="6" t="s">
        <v>544</v>
      </c>
      <c r="J121" s="6" t="s">
        <v>545</v>
      </c>
      <c r="K121" s="36" t="s">
        <v>546</v>
      </c>
      <c r="L121" s="6">
        <v>0</v>
      </c>
      <c r="M121" s="6">
        <v>0</v>
      </c>
      <c r="N121" s="6">
        <v>0</v>
      </c>
      <c r="O121" s="11" t="s">
        <v>366</v>
      </c>
      <c r="P121" s="13"/>
      <c r="Q121" s="13" t="s">
        <v>324</v>
      </c>
      <c r="R121" s="12" t="s">
        <v>324</v>
      </c>
      <c r="S121" s="28"/>
    </row>
    <row r="122" spans="1:37" s="32" customFormat="1" ht="52.5" customHeight="1" x14ac:dyDescent="0.2">
      <c r="A122" s="12">
        <v>121</v>
      </c>
      <c r="B122" s="6">
        <v>261</v>
      </c>
      <c r="C122" s="22" t="s">
        <v>552</v>
      </c>
      <c r="D122" s="6" t="s">
        <v>91</v>
      </c>
      <c r="E122" s="6" t="s">
        <v>542</v>
      </c>
      <c r="F122" s="6" t="s">
        <v>553</v>
      </c>
      <c r="G122" s="6">
        <v>2</v>
      </c>
      <c r="H122" s="6">
        <v>266.39999999999998</v>
      </c>
      <c r="I122" s="6" t="s">
        <v>554</v>
      </c>
      <c r="J122" s="6" t="s">
        <v>555</v>
      </c>
      <c r="K122" s="6" t="s">
        <v>556</v>
      </c>
      <c r="L122" s="6">
        <v>0</v>
      </c>
      <c r="M122" s="6">
        <v>0</v>
      </c>
      <c r="N122" s="6">
        <v>0</v>
      </c>
      <c r="O122" s="11" t="s">
        <v>366</v>
      </c>
      <c r="P122" s="13" t="s">
        <v>557</v>
      </c>
      <c r="Q122" s="13" t="s">
        <v>324</v>
      </c>
      <c r="R122" s="12" t="s">
        <v>324</v>
      </c>
      <c r="S122" s="28"/>
    </row>
    <row r="123" spans="1:37" s="1" customFormat="1" ht="49.5" customHeight="1" x14ac:dyDescent="0.2">
      <c r="A123" s="12">
        <v>122</v>
      </c>
      <c r="B123" s="6">
        <v>262</v>
      </c>
      <c r="C123" s="9" t="s">
        <v>558</v>
      </c>
      <c r="D123" s="6" t="s">
        <v>91</v>
      </c>
      <c r="E123" s="6" t="s">
        <v>542</v>
      </c>
      <c r="F123" s="6" t="s">
        <v>559</v>
      </c>
      <c r="G123" s="6">
        <v>2</v>
      </c>
      <c r="H123" s="6">
        <v>38.22</v>
      </c>
      <c r="I123" s="6" t="s">
        <v>22</v>
      </c>
      <c r="J123" s="6" t="s">
        <v>245</v>
      </c>
      <c r="K123" s="6" t="s">
        <v>324</v>
      </c>
      <c r="L123" s="6">
        <v>45864</v>
      </c>
      <c r="M123" s="6">
        <v>45864</v>
      </c>
      <c r="N123" s="6" t="s">
        <v>24</v>
      </c>
      <c r="O123" s="11" t="s">
        <v>560</v>
      </c>
      <c r="P123" s="13" t="s">
        <v>561</v>
      </c>
      <c r="Q123" s="13" t="s">
        <v>562</v>
      </c>
      <c r="R123" s="12" t="s">
        <v>350</v>
      </c>
      <c r="S123" s="2"/>
    </row>
    <row r="124" spans="1:37" s="32" customFormat="1" ht="49.5" customHeight="1" x14ac:dyDescent="0.2">
      <c r="A124" s="12">
        <v>123</v>
      </c>
      <c r="B124" s="6">
        <v>264</v>
      </c>
      <c r="C124" s="22" t="s">
        <v>563</v>
      </c>
      <c r="D124" s="6" t="s">
        <v>91</v>
      </c>
      <c r="E124" s="6" t="s">
        <v>564</v>
      </c>
      <c r="F124" s="6" t="s">
        <v>565</v>
      </c>
      <c r="G124" s="6">
        <v>2</v>
      </c>
      <c r="H124" s="6">
        <v>16.8</v>
      </c>
      <c r="I124" s="6" t="s">
        <v>566</v>
      </c>
      <c r="J124" s="6" t="s">
        <v>567</v>
      </c>
      <c r="K124" s="36" t="s">
        <v>568</v>
      </c>
      <c r="L124" s="6">
        <v>0</v>
      </c>
      <c r="M124" s="6">
        <v>0</v>
      </c>
      <c r="N124" s="6">
        <v>0</v>
      </c>
      <c r="O124" s="11" t="s">
        <v>566</v>
      </c>
      <c r="P124" s="13" t="s">
        <v>569</v>
      </c>
      <c r="Q124" s="13"/>
      <c r="R124" s="12"/>
      <c r="S124" s="28"/>
    </row>
    <row r="125" spans="1:37" ht="25.5" customHeight="1" x14ac:dyDescent="0.2">
      <c r="A125" s="12">
        <v>124</v>
      </c>
      <c r="B125" s="6">
        <v>56</v>
      </c>
      <c r="C125" s="6" t="s">
        <v>570</v>
      </c>
      <c r="D125" s="6"/>
      <c r="E125" s="6"/>
      <c r="F125" s="6" t="s">
        <v>93</v>
      </c>
      <c r="G125" s="6">
        <v>2</v>
      </c>
      <c r="H125" s="6">
        <v>36</v>
      </c>
      <c r="I125" s="6" t="s">
        <v>571</v>
      </c>
      <c r="J125" s="6" t="s">
        <v>572</v>
      </c>
      <c r="K125" s="6" t="s">
        <v>573</v>
      </c>
      <c r="L125" s="6">
        <v>0</v>
      </c>
      <c r="M125" s="6">
        <v>0</v>
      </c>
      <c r="N125" s="6">
        <v>0</v>
      </c>
      <c r="O125" s="12" t="s">
        <v>574</v>
      </c>
      <c r="P125" s="12" t="s">
        <v>391</v>
      </c>
      <c r="Q125" s="12" t="s">
        <v>324</v>
      </c>
      <c r="R125" s="12" t="s">
        <v>324</v>
      </c>
    </row>
    <row r="126" spans="1:37" ht="51" customHeight="1" x14ac:dyDescent="0.2">
      <c r="A126" s="12">
        <v>125</v>
      </c>
      <c r="B126" s="6">
        <v>263</v>
      </c>
      <c r="C126" s="22" t="s">
        <v>575</v>
      </c>
      <c r="D126" s="6" t="s">
        <v>91</v>
      </c>
      <c r="E126" s="6" t="s">
        <v>276</v>
      </c>
      <c r="F126" s="6" t="s">
        <v>277</v>
      </c>
      <c r="G126" s="6">
        <v>2</v>
      </c>
      <c r="H126" s="6">
        <f>2.7*3.7*2</f>
        <v>19.980000000000004</v>
      </c>
      <c r="I126" s="6" t="s">
        <v>576</v>
      </c>
      <c r="J126" s="6"/>
      <c r="K126" s="6" t="s">
        <v>324</v>
      </c>
      <c r="L126" s="6" t="s">
        <v>324</v>
      </c>
      <c r="M126" s="6" t="s">
        <v>324</v>
      </c>
      <c r="N126" s="6" t="s">
        <v>324</v>
      </c>
      <c r="O126" s="12" t="s">
        <v>324</v>
      </c>
      <c r="P126" s="12" t="s">
        <v>324</v>
      </c>
      <c r="Q126" s="12" t="s">
        <v>324</v>
      </c>
      <c r="R126" s="25" t="s">
        <v>324</v>
      </c>
      <c r="T126" s="32"/>
      <c r="U126" s="32"/>
      <c r="V126" s="32"/>
      <c r="W126" s="32"/>
      <c r="X126" s="32"/>
      <c r="Y126" s="32"/>
      <c r="Z126" s="32"/>
      <c r="AA126" s="32"/>
      <c r="AB126" s="32"/>
      <c r="AC126" s="32"/>
      <c r="AD126" s="32"/>
      <c r="AE126" s="32"/>
      <c r="AF126" s="32"/>
      <c r="AG126" s="32"/>
      <c r="AH126" s="32"/>
      <c r="AI126" s="32"/>
      <c r="AJ126" s="32"/>
      <c r="AK126" s="32"/>
    </row>
    <row r="127" spans="1:37" ht="25.5" customHeight="1" x14ac:dyDescent="0.2">
      <c r="A127" s="12">
        <v>126</v>
      </c>
      <c r="B127" s="6">
        <v>267</v>
      </c>
      <c r="C127" s="22" t="s">
        <v>577</v>
      </c>
      <c r="D127" s="6" t="s">
        <v>91</v>
      </c>
      <c r="E127" s="6" t="s">
        <v>578</v>
      </c>
      <c r="F127" s="6" t="s">
        <v>579</v>
      </c>
      <c r="G127" s="6">
        <v>2</v>
      </c>
      <c r="H127" s="6">
        <v>70</v>
      </c>
      <c r="I127" s="6" t="s">
        <v>580</v>
      </c>
      <c r="J127" s="6" t="s">
        <v>581</v>
      </c>
      <c r="K127" s="45" t="s">
        <v>582</v>
      </c>
      <c r="L127" s="6">
        <v>0</v>
      </c>
      <c r="M127" s="6">
        <v>0</v>
      </c>
      <c r="N127" s="6">
        <v>0</v>
      </c>
      <c r="O127" s="6" t="s">
        <v>580</v>
      </c>
      <c r="P127" s="12" t="s">
        <v>583</v>
      </c>
      <c r="Q127" s="12"/>
      <c r="R127" s="25"/>
      <c r="T127" s="32"/>
      <c r="U127" s="32"/>
      <c r="V127" s="32"/>
      <c r="W127" s="32"/>
      <c r="X127" s="32"/>
      <c r="Y127" s="32"/>
      <c r="Z127" s="32"/>
      <c r="AA127" s="32"/>
      <c r="AB127" s="32"/>
      <c r="AC127" s="32"/>
      <c r="AD127" s="32"/>
      <c r="AE127" s="32"/>
      <c r="AF127" s="32"/>
      <c r="AG127" s="32"/>
      <c r="AH127" s="32"/>
      <c r="AI127" s="32"/>
      <c r="AJ127" s="32"/>
      <c r="AK127" s="32"/>
    </row>
    <row r="128" spans="1:37" s="35" customFormat="1" ht="25.5" customHeight="1" x14ac:dyDescent="0.2">
      <c r="A128" s="12">
        <v>127</v>
      </c>
      <c r="B128" s="6">
        <v>268</v>
      </c>
      <c r="C128" s="22" t="s">
        <v>584</v>
      </c>
      <c r="D128" s="6" t="s">
        <v>91</v>
      </c>
      <c r="E128" s="6" t="s">
        <v>578</v>
      </c>
      <c r="F128" s="6" t="s">
        <v>585</v>
      </c>
      <c r="G128" s="6">
        <v>2</v>
      </c>
      <c r="H128" s="6">
        <v>39</v>
      </c>
      <c r="I128" s="11" t="s">
        <v>560</v>
      </c>
      <c r="J128" s="23" t="s">
        <v>586</v>
      </c>
      <c r="K128" s="46" t="s">
        <v>587</v>
      </c>
      <c r="L128" s="6">
        <v>0</v>
      </c>
      <c r="M128" s="6">
        <v>0</v>
      </c>
      <c r="N128" s="6">
        <v>0</v>
      </c>
      <c r="O128" s="11" t="s">
        <v>560</v>
      </c>
      <c r="P128" s="13" t="s">
        <v>588</v>
      </c>
      <c r="Q128" s="12" t="s">
        <v>324</v>
      </c>
      <c r="R128" s="25"/>
      <c r="S128" s="28"/>
      <c r="T128" s="32"/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  <c r="AE128" s="32"/>
      <c r="AF128" s="32"/>
      <c r="AG128" s="32"/>
      <c r="AH128" s="32"/>
      <c r="AI128" s="32"/>
      <c r="AJ128" s="32"/>
      <c r="AK128" s="32"/>
    </row>
    <row r="129" spans="1:37" s="35" customFormat="1" ht="25.5" customHeight="1" x14ac:dyDescent="0.2">
      <c r="A129" s="12">
        <v>128</v>
      </c>
      <c r="B129" s="6">
        <v>269</v>
      </c>
      <c r="C129" s="22" t="s">
        <v>584</v>
      </c>
      <c r="D129" s="6" t="s">
        <v>91</v>
      </c>
      <c r="E129" s="6" t="s">
        <v>578</v>
      </c>
      <c r="F129" s="22" t="s">
        <v>589</v>
      </c>
      <c r="G129" s="22">
        <v>2</v>
      </c>
      <c r="H129" s="22">
        <v>39</v>
      </c>
      <c r="I129" s="11" t="s">
        <v>560</v>
      </c>
      <c r="J129" s="23" t="s">
        <v>586</v>
      </c>
      <c r="K129" s="46" t="s">
        <v>587</v>
      </c>
      <c r="L129" s="6">
        <v>0</v>
      </c>
      <c r="M129" s="24">
        <v>0</v>
      </c>
      <c r="N129" s="6">
        <v>0</v>
      </c>
      <c r="O129" s="11" t="s">
        <v>560</v>
      </c>
      <c r="P129" s="13" t="s">
        <v>588</v>
      </c>
      <c r="Q129" s="12" t="s">
        <v>324</v>
      </c>
      <c r="R129" s="25"/>
      <c r="S129" s="28"/>
      <c r="T129" s="32"/>
      <c r="U129" s="32"/>
      <c r="V129" s="32"/>
      <c r="W129" s="32"/>
      <c r="X129" s="32"/>
      <c r="Y129" s="32"/>
      <c r="Z129" s="32"/>
      <c r="AA129" s="32"/>
      <c r="AB129" s="32"/>
      <c r="AC129" s="32"/>
      <c r="AD129" s="32"/>
      <c r="AE129" s="32"/>
      <c r="AF129" s="32"/>
      <c r="AG129" s="32"/>
      <c r="AH129" s="32"/>
      <c r="AI129" s="32"/>
      <c r="AJ129" s="32"/>
      <c r="AK129" s="32"/>
    </row>
    <row r="130" spans="1:37" s="35" customFormat="1" ht="25.5" customHeight="1" x14ac:dyDescent="0.2">
      <c r="A130" s="12">
        <v>129</v>
      </c>
      <c r="B130" s="6">
        <v>270</v>
      </c>
      <c r="C130" s="6" t="s">
        <v>590</v>
      </c>
      <c r="D130" s="13" t="s">
        <v>91</v>
      </c>
      <c r="E130" s="13" t="s">
        <v>529</v>
      </c>
      <c r="F130" s="6" t="s">
        <v>591</v>
      </c>
      <c r="G130" s="35">
        <v>2</v>
      </c>
      <c r="H130" s="13">
        <v>33.76</v>
      </c>
      <c r="I130" s="6" t="s">
        <v>592</v>
      </c>
      <c r="J130" s="6" t="s">
        <v>593</v>
      </c>
      <c r="K130" s="35" t="s">
        <v>593</v>
      </c>
      <c r="L130" s="6">
        <v>0</v>
      </c>
      <c r="M130" s="6">
        <v>0</v>
      </c>
      <c r="N130" s="6">
        <v>0</v>
      </c>
      <c r="O130" s="12"/>
      <c r="P130" s="23" t="s">
        <v>594</v>
      </c>
      <c r="Q130" s="12" t="s">
        <v>324</v>
      </c>
      <c r="R130" s="25" t="s">
        <v>324</v>
      </c>
      <c r="S130" s="28"/>
      <c r="T130" s="32"/>
      <c r="U130" s="32"/>
      <c r="V130" s="32"/>
      <c r="W130" s="32"/>
      <c r="X130" s="32"/>
      <c r="Y130" s="32"/>
      <c r="Z130" s="32"/>
      <c r="AA130" s="32"/>
      <c r="AB130" s="32"/>
      <c r="AC130" s="32"/>
      <c r="AD130" s="32"/>
      <c r="AE130" s="32"/>
      <c r="AF130" s="32"/>
      <c r="AG130" s="32"/>
      <c r="AH130" s="32"/>
      <c r="AI130" s="32"/>
      <c r="AJ130" s="32"/>
      <c r="AK130" s="32"/>
    </row>
    <row r="131" spans="1:37" s="44" customFormat="1" ht="59.25" customHeight="1" x14ac:dyDescent="0.2">
      <c r="A131" s="12">
        <v>130</v>
      </c>
      <c r="B131" s="6">
        <v>266</v>
      </c>
      <c r="C131" s="22" t="s">
        <v>595</v>
      </c>
      <c r="D131" s="6" t="s">
        <v>91</v>
      </c>
      <c r="E131" s="6" t="s">
        <v>529</v>
      </c>
      <c r="F131" s="10" t="s">
        <v>596</v>
      </c>
      <c r="G131" s="43" t="s">
        <v>597</v>
      </c>
      <c r="H131" s="6">
        <v>30.66</v>
      </c>
      <c r="I131" s="10" t="s">
        <v>598</v>
      </c>
      <c r="J131" s="6" t="s">
        <v>599</v>
      </c>
      <c r="K131" s="36" t="s">
        <v>600</v>
      </c>
      <c r="L131" s="6">
        <v>0</v>
      </c>
      <c r="M131" s="6">
        <v>0</v>
      </c>
      <c r="N131" s="6">
        <v>0</v>
      </c>
      <c r="O131" s="23" t="s">
        <v>601</v>
      </c>
      <c r="P131" s="23" t="s">
        <v>601</v>
      </c>
      <c r="Q131" s="12" t="s">
        <v>324</v>
      </c>
      <c r="R131" s="25" t="s">
        <v>324</v>
      </c>
      <c r="S131" s="32"/>
      <c r="T131" s="32"/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  <c r="AE131" s="32"/>
      <c r="AF131" s="32"/>
      <c r="AG131" s="32"/>
      <c r="AH131" s="32"/>
      <c r="AI131" s="32"/>
      <c r="AJ131" s="32"/>
      <c r="AK131" s="32"/>
    </row>
    <row r="132" spans="1:37" s="35" customFormat="1" ht="25.5" customHeight="1" x14ac:dyDescent="0.2">
      <c r="A132" s="12">
        <v>131</v>
      </c>
      <c r="B132" s="6">
        <v>57</v>
      </c>
      <c r="C132" s="22" t="s">
        <v>602</v>
      </c>
      <c r="D132" s="6" t="s">
        <v>91</v>
      </c>
      <c r="E132" s="6" t="s">
        <v>92</v>
      </c>
      <c r="F132" s="6" t="s">
        <v>93</v>
      </c>
      <c r="G132" s="6">
        <v>2</v>
      </c>
      <c r="H132" s="6">
        <v>36</v>
      </c>
      <c r="I132" s="22" t="s">
        <v>603</v>
      </c>
      <c r="J132" s="22" t="s">
        <v>604</v>
      </c>
      <c r="K132" s="22" t="s">
        <v>605</v>
      </c>
      <c r="L132" s="6">
        <v>0</v>
      </c>
      <c r="M132" s="6">
        <v>0</v>
      </c>
      <c r="N132" s="6">
        <v>0</v>
      </c>
      <c r="O132" s="12" t="s">
        <v>574</v>
      </c>
      <c r="P132" s="12"/>
      <c r="Q132" s="12" t="s">
        <v>324</v>
      </c>
      <c r="R132" s="25" t="s">
        <v>324</v>
      </c>
      <c r="S132" s="32"/>
      <c r="T132" s="32"/>
      <c r="U132" s="32"/>
      <c r="V132" s="32"/>
      <c r="W132" s="32"/>
      <c r="X132" s="32"/>
      <c r="Y132" s="32"/>
      <c r="Z132" s="32"/>
      <c r="AA132" s="32"/>
      <c r="AB132" s="32"/>
      <c r="AC132" s="32"/>
      <c r="AD132" s="32"/>
      <c r="AE132" s="32"/>
      <c r="AF132" s="32"/>
      <c r="AG132" s="32"/>
      <c r="AH132" s="32"/>
      <c r="AI132" s="32"/>
      <c r="AJ132" s="32"/>
      <c r="AK132" s="32"/>
    </row>
    <row r="133" spans="1:37" s="35" customFormat="1" ht="38.25" customHeight="1" x14ac:dyDescent="0.2">
      <c r="A133" s="12">
        <v>132</v>
      </c>
      <c r="B133" s="6">
        <v>51</v>
      </c>
      <c r="C133" s="33" t="s">
        <v>606</v>
      </c>
      <c r="D133" s="6" t="s">
        <v>91</v>
      </c>
      <c r="E133" s="6" t="s">
        <v>92</v>
      </c>
      <c r="F133" s="6" t="s">
        <v>93</v>
      </c>
      <c r="G133" s="6">
        <v>2</v>
      </c>
      <c r="H133" s="6">
        <v>36</v>
      </c>
      <c r="I133" s="23" t="s">
        <v>607</v>
      </c>
      <c r="J133" s="6" t="s">
        <v>608</v>
      </c>
      <c r="K133" s="36" t="s">
        <v>609</v>
      </c>
      <c r="L133" s="6">
        <v>0</v>
      </c>
      <c r="M133" s="6">
        <v>0</v>
      </c>
      <c r="N133" s="6">
        <v>0</v>
      </c>
      <c r="O133" s="12" t="s">
        <v>267</v>
      </c>
      <c r="P133" s="12"/>
      <c r="Q133" s="12"/>
      <c r="R133" s="25"/>
      <c r="S133" s="32"/>
      <c r="T133" s="32"/>
      <c r="U133" s="32"/>
      <c r="V133" s="32"/>
      <c r="W133" s="32"/>
      <c r="X133" s="32"/>
      <c r="Y133" s="32"/>
      <c r="Z133" s="32"/>
      <c r="AA133" s="32"/>
      <c r="AB133" s="32"/>
      <c r="AC133" s="32"/>
      <c r="AD133" s="32"/>
      <c r="AE133" s="32"/>
      <c r="AF133" s="32"/>
      <c r="AG133" s="32"/>
      <c r="AH133" s="32"/>
      <c r="AI133" s="32"/>
      <c r="AJ133" s="32"/>
      <c r="AK133" s="32"/>
    </row>
    <row r="134" spans="1:37" s="35" customFormat="1" ht="41.25" customHeight="1" x14ac:dyDescent="0.2">
      <c r="A134" s="12">
        <v>133</v>
      </c>
      <c r="B134" s="6">
        <v>104</v>
      </c>
      <c r="C134" s="33" t="s">
        <v>610</v>
      </c>
      <c r="D134" s="6" t="s">
        <v>91</v>
      </c>
      <c r="E134" s="6" t="s">
        <v>92</v>
      </c>
      <c r="F134" s="6" t="s">
        <v>93</v>
      </c>
      <c r="G134" s="6">
        <v>2</v>
      </c>
      <c r="H134" s="6">
        <v>36</v>
      </c>
      <c r="I134" s="23" t="s">
        <v>607</v>
      </c>
      <c r="J134" s="6" t="s">
        <v>608</v>
      </c>
      <c r="K134" s="36" t="s">
        <v>609</v>
      </c>
      <c r="L134" s="6">
        <v>0</v>
      </c>
      <c r="M134" s="6">
        <v>0</v>
      </c>
      <c r="N134" s="6">
        <v>0</v>
      </c>
      <c r="O134" s="12" t="s">
        <v>267</v>
      </c>
      <c r="P134" s="12"/>
      <c r="Q134" s="12"/>
      <c r="R134" s="25"/>
      <c r="S134" s="32"/>
      <c r="T134" s="32"/>
      <c r="U134" s="32"/>
      <c r="V134" s="32"/>
      <c r="W134" s="32"/>
      <c r="X134" s="32"/>
      <c r="Y134" s="32"/>
      <c r="Z134" s="32"/>
      <c r="AA134" s="32"/>
      <c r="AB134" s="32"/>
      <c r="AC134" s="32"/>
      <c r="AD134" s="32"/>
      <c r="AE134" s="32"/>
      <c r="AF134" s="32"/>
      <c r="AG134" s="32"/>
      <c r="AH134" s="32"/>
      <c r="AI134" s="32"/>
      <c r="AJ134" s="32"/>
      <c r="AK134" s="32"/>
    </row>
    <row r="135" spans="1:37" s="35" customFormat="1" ht="38.25" customHeight="1" x14ac:dyDescent="0.2">
      <c r="A135" s="12">
        <v>134</v>
      </c>
      <c r="B135" s="6">
        <v>52</v>
      </c>
      <c r="C135" s="22" t="s">
        <v>611</v>
      </c>
      <c r="D135" s="6" t="s">
        <v>91</v>
      </c>
      <c r="E135" s="6" t="s">
        <v>92</v>
      </c>
      <c r="F135" s="6" t="s">
        <v>93</v>
      </c>
      <c r="G135" s="6">
        <v>2</v>
      </c>
      <c r="H135" s="6">
        <v>36</v>
      </c>
      <c r="I135" s="23" t="s">
        <v>607</v>
      </c>
      <c r="J135" s="6" t="s">
        <v>608</v>
      </c>
      <c r="K135" s="36" t="s">
        <v>609</v>
      </c>
      <c r="L135" s="6">
        <v>0</v>
      </c>
      <c r="M135" s="6">
        <v>0</v>
      </c>
      <c r="N135" s="6">
        <v>0</v>
      </c>
      <c r="O135" s="12" t="s">
        <v>267</v>
      </c>
      <c r="P135" s="12"/>
      <c r="Q135" s="12"/>
      <c r="R135" s="25"/>
      <c r="S135" s="32"/>
      <c r="T135" s="32"/>
      <c r="U135" s="32"/>
      <c r="V135" s="32"/>
      <c r="W135" s="32"/>
      <c r="X135" s="32"/>
      <c r="Y135" s="32"/>
      <c r="Z135" s="32"/>
      <c r="AA135" s="32"/>
      <c r="AB135" s="32"/>
      <c r="AC135" s="32"/>
      <c r="AD135" s="32"/>
      <c r="AE135" s="32"/>
      <c r="AF135" s="32"/>
      <c r="AG135" s="32"/>
      <c r="AH135" s="32"/>
      <c r="AI135" s="32"/>
      <c r="AJ135" s="32"/>
      <c r="AK135" s="32"/>
    </row>
    <row r="136" spans="1:37" s="35" customFormat="1" ht="38.25" customHeight="1" x14ac:dyDescent="0.2">
      <c r="A136" s="12">
        <v>135</v>
      </c>
      <c r="B136" s="6">
        <v>203</v>
      </c>
      <c r="C136" s="33" t="s">
        <v>612</v>
      </c>
      <c r="D136" s="6" t="s">
        <v>91</v>
      </c>
      <c r="E136" s="6" t="s">
        <v>92</v>
      </c>
      <c r="F136" s="6" t="s">
        <v>93</v>
      </c>
      <c r="G136" s="6">
        <v>2</v>
      </c>
      <c r="H136" s="6">
        <v>36</v>
      </c>
      <c r="I136" s="23" t="s">
        <v>613</v>
      </c>
      <c r="J136" s="6" t="s">
        <v>614</v>
      </c>
      <c r="K136" s="36" t="s">
        <v>615</v>
      </c>
      <c r="L136" s="6">
        <v>0</v>
      </c>
      <c r="M136" s="6">
        <v>0</v>
      </c>
      <c r="N136" s="6">
        <v>0</v>
      </c>
      <c r="O136" s="12" t="s">
        <v>267</v>
      </c>
      <c r="P136" s="12"/>
      <c r="Q136" s="12"/>
      <c r="R136" s="25"/>
      <c r="S136" s="32"/>
      <c r="T136" s="32"/>
      <c r="U136" s="32"/>
      <c r="V136" s="32"/>
      <c r="W136" s="32"/>
      <c r="X136" s="32"/>
      <c r="Y136" s="32"/>
      <c r="Z136" s="32"/>
      <c r="AA136" s="32"/>
      <c r="AB136" s="32"/>
      <c r="AC136" s="32"/>
      <c r="AD136" s="32"/>
      <c r="AE136" s="32"/>
      <c r="AF136" s="32"/>
      <c r="AG136" s="32"/>
      <c r="AH136" s="32"/>
      <c r="AI136" s="32"/>
      <c r="AJ136" s="32"/>
      <c r="AK136" s="32"/>
    </row>
    <row r="137" spans="1:37" s="35" customFormat="1" ht="38.25" customHeight="1" x14ac:dyDescent="0.2">
      <c r="A137" s="12">
        <v>136</v>
      </c>
      <c r="B137" s="6">
        <v>53</v>
      </c>
      <c r="C137" s="33" t="s">
        <v>616</v>
      </c>
      <c r="D137" s="6" t="s">
        <v>91</v>
      </c>
      <c r="E137" s="6" t="s">
        <v>92</v>
      </c>
      <c r="F137" s="6" t="s">
        <v>93</v>
      </c>
      <c r="G137" s="6">
        <v>2</v>
      </c>
      <c r="H137" s="6">
        <v>36</v>
      </c>
      <c r="I137" s="23" t="s">
        <v>613</v>
      </c>
      <c r="J137" s="6" t="s">
        <v>617</v>
      </c>
      <c r="K137" s="37" t="s">
        <v>618</v>
      </c>
      <c r="L137" s="6">
        <v>0</v>
      </c>
      <c r="M137" s="6">
        <v>0</v>
      </c>
      <c r="N137" s="6">
        <v>0</v>
      </c>
      <c r="O137" s="12" t="s">
        <v>267</v>
      </c>
      <c r="P137" s="12"/>
      <c r="Q137" s="12"/>
      <c r="R137" s="25"/>
      <c r="S137" s="32"/>
      <c r="T137" s="32"/>
      <c r="U137" s="32"/>
      <c r="V137" s="32"/>
      <c r="W137" s="32"/>
      <c r="X137" s="32"/>
      <c r="Y137" s="32"/>
      <c r="Z137" s="32"/>
      <c r="AA137" s="32"/>
      <c r="AB137" s="32"/>
      <c r="AC137" s="32"/>
      <c r="AD137" s="32"/>
      <c r="AE137" s="32"/>
      <c r="AF137" s="32"/>
      <c r="AG137" s="32"/>
      <c r="AH137" s="32"/>
      <c r="AI137" s="32"/>
      <c r="AJ137" s="32"/>
      <c r="AK137" s="32"/>
    </row>
    <row r="138" spans="1:37" s="35" customFormat="1" ht="38.25" customHeight="1" x14ac:dyDescent="0.2">
      <c r="A138" s="12">
        <v>137</v>
      </c>
      <c r="B138" s="6">
        <v>54</v>
      </c>
      <c r="C138" s="13" t="s">
        <v>619</v>
      </c>
      <c r="D138" s="6" t="s">
        <v>91</v>
      </c>
      <c r="E138" s="6" t="s">
        <v>92</v>
      </c>
      <c r="F138" s="6" t="s">
        <v>93</v>
      </c>
      <c r="G138" s="6">
        <v>2</v>
      </c>
      <c r="H138" s="6">
        <v>36</v>
      </c>
      <c r="I138" s="23" t="s">
        <v>613</v>
      </c>
      <c r="J138" s="6" t="s">
        <v>617</v>
      </c>
      <c r="K138" s="37" t="s">
        <v>618</v>
      </c>
      <c r="L138" s="6">
        <v>0</v>
      </c>
      <c r="M138" s="6">
        <v>0</v>
      </c>
      <c r="N138" s="6">
        <v>0</v>
      </c>
      <c r="O138" s="12" t="s">
        <v>267</v>
      </c>
      <c r="P138" s="12"/>
      <c r="Q138" s="12"/>
      <c r="R138" s="25"/>
      <c r="S138" s="32"/>
      <c r="T138" s="32"/>
      <c r="U138" s="32"/>
      <c r="V138" s="32"/>
      <c r="W138" s="32"/>
      <c r="X138" s="32"/>
      <c r="Y138" s="32"/>
      <c r="Z138" s="32"/>
      <c r="AA138" s="32"/>
      <c r="AB138" s="32"/>
      <c r="AC138" s="32"/>
      <c r="AD138" s="32"/>
      <c r="AE138" s="32"/>
      <c r="AF138" s="32"/>
      <c r="AG138" s="32"/>
      <c r="AH138" s="32"/>
      <c r="AI138" s="32"/>
      <c r="AJ138" s="32"/>
      <c r="AK138" s="32"/>
    </row>
    <row r="139" spans="1:37" s="35" customFormat="1" ht="38.25" customHeight="1" x14ac:dyDescent="0.2">
      <c r="A139" s="12">
        <v>138</v>
      </c>
      <c r="B139" s="6">
        <v>103</v>
      </c>
      <c r="C139" s="33" t="s">
        <v>620</v>
      </c>
      <c r="D139" s="6" t="s">
        <v>91</v>
      </c>
      <c r="E139" s="6" t="s">
        <v>92</v>
      </c>
      <c r="F139" s="6" t="s">
        <v>93</v>
      </c>
      <c r="G139" s="6">
        <v>2</v>
      </c>
      <c r="H139" s="6">
        <v>36</v>
      </c>
      <c r="I139" s="23" t="s">
        <v>613</v>
      </c>
      <c r="J139" s="6" t="s">
        <v>617</v>
      </c>
      <c r="K139" s="37" t="s">
        <v>618</v>
      </c>
      <c r="L139" s="6">
        <v>0</v>
      </c>
      <c r="M139" s="6">
        <v>0</v>
      </c>
      <c r="N139" s="6">
        <v>0</v>
      </c>
      <c r="O139" s="12" t="s">
        <v>267</v>
      </c>
      <c r="P139" s="12"/>
      <c r="Q139" s="12"/>
      <c r="R139" s="25"/>
      <c r="S139" s="32"/>
      <c r="T139" s="32"/>
      <c r="U139" s="32"/>
      <c r="V139" s="32"/>
      <c r="W139" s="32"/>
      <c r="X139" s="32"/>
      <c r="Y139" s="32"/>
      <c r="Z139" s="32"/>
      <c r="AA139" s="32"/>
      <c r="AB139" s="32"/>
      <c r="AC139" s="32"/>
      <c r="AD139" s="32"/>
      <c r="AE139" s="32"/>
      <c r="AF139" s="32"/>
      <c r="AG139" s="32"/>
      <c r="AH139" s="32"/>
      <c r="AI139" s="32"/>
      <c r="AJ139" s="32"/>
      <c r="AK139" s="32"/>
    </row>
    <row r="140" spans="1:37" s="35" customFormat="1" ht="38.25" customHeight="1" x14ac:dyDescent="0.2">
      <c r="A140" s="12">
        <v>139</v>
      </c>
      <c r="B140" s="48">
        <v>55</v>
      </c>
      <c r="C140" s="51" t="s">
        <v>621</v>
      </c>
      <c r="D140" s="48" t="s">
        <v>91</v>
      </c>
      <c r="E140" s="48" t="s">
        <v>92</v>
      </c>
      <c r="F140" s="48" t="s">
        <v>93</v>
      </c>
      <c r="G140" s="48">
        <v>2</v>
      </c>
      <c r="H140" s="48">
        <v>36</v>
      </c>
      <c r="I140" s="52" t="s">
        <v>613</v>
      </c>
      <c r="J140" s="48" t="s">
        <v>617</v>
      </c>
      <c r="K140" s="37" t="s">
        <v>618</v>
      </c>
      <c r="L140" s="48">
        <v>0</v>
      </c>
      <c r="M140" s="48">
        <v>0</v>
      </c>
      <c r="N140" s="48">
        <v>0</v>
      </c>
      <c r="O140" s="47" t="s">
        <v>267</v>
      </c>
      <c r="P140" s="47"/>
      <c r="Q140" s="47"/>
      <c r="R140" s="49"/>
      <c r="S140" s="32"/>
      <c r="T140" s="32"/>
      <c r="U140" s="32"/>
      <c r="V140" s="32"/>
      <c r="W140" s="32"/>
      <c r="X140" s="32"/>
      <c r="Y140" s="32"/>
      <c r="Z140" s="32"/>
      <c r="AA140" s="32"/>
      <c r="AB140" s="32"/>
      <c r="AC140" s="32"/>
      <c r="AD140" s="32"/>
      <c r="AE140" s="32"/>
      <c r="AF140" s="32"/>
      <c r="AG140" s="32"/>
      <c r="AH140" s="32"/>
      <c r="AI140" s="32"/>
      <c r="AJ140" s="32"/>
      <c r="AK140" s="32"/>
    </row>
    <row r="141" spans="1:37" s="35" customFormat="1" ht="38.25" customHeight="1" x14ac:dyDescent="0.2">
      <c r="A141" s="12">
        <v>140</v>
      </c>
      <c r="B141" s="54">
        <v>105</v>
      </c>
      <c r="C141" s="55" t="s">
        <v>622</v>
      </c>
      <c r="D141" s="54" t="s">
        <v>91</v>
      </c>
      <c r="E141" s="54" t="s">
        <v>92</v>
      </c>
      <c r="F141" s="54" t="s">
        <v>93</v>
      </c>
      <c r="G141" s="54">
        <v>2</v>
      </c>
      <c r="H141" s="54">
        <v>36</v>
      </c>
      <c r="I141" s="56" t="s">
        <v>613</v>
      </c>
      <c r="J141" s="54" t="s">
        <v>617</v>
      </c>
      <c r="K141" s="57" t="s">
        <v>618</v>
      </c>
      <c r="L141" s="54">
        <v>0</v>
      </c>
      <c r="M141" s="54">
        <v>0</v>
      </c>
      <c r="N141" s="54">
        <v>0</v>
      </c>
      <c r="O141" s="53" t="s">
        <v>267</v>
      </c>
      <c r="P141" s="53"/>
      <c r="Q141" s="53"/>
      <c r="R141" s="53"/>
      <c r="S141" s="32"/>
      <c r="T141" s="32"/>
      <c r="U141" s="32"/>
      <c r="V141" s="32"/>
      <c r="W141" s="32"/>
      <c r="X141" s="32"/>
      <c r="Y141" s="32"/>
      <c r="Z141" s="32"/>
      <c r="AA141" s="32"/>
      <c r="AB141" s="32"/>
      <c r="AC141" s="32"/>
      <c r="AD141" s="32"/>
      <c r="AE141" s="32"/>
      <c r="AF141" s="32"/>
      <c r="AG141" s="32"/>
      <c r="AH141" s="32"/>
      <c r="AI141" s="32"/>
      <c r="AJ141" s="32"/>
      <c r="AK141" s="32"/>
    </row>
    <row r="142" spans="1:37" s="35" customFormat="1" ht="38.25" customHeight="1" x14ac:dyDescent="0.2">
      <c r="A142" s="12">
        <v>141</v>
      </c>
      <c r="B142" s="54">
        <v>106</v>
      </c>
      <c r="C142" s="55" t="s">
        <v>623</v>
      </c>
      <c r="D142" s="54" t="s">
        <v>91</v>
      </c>
      <c r="E142" s="54" t="s">
        <v>92</v>
      </c>
      <c r="F142" s="54" t="s">
        <v>93</v>
      </c>
      <c r="G142" s="54">
        <v>2</v>
      </c>
      <c r="H142" s="54">
        <v>36</v>
      </c>
      <c r="I142" s="56" t="s">
        <v>613</v>
      </c>
      <c r="J142" s="54" t="s">
        <v>617</v>
      </c>
      <c r="K142" s="57" t="s">
        <v>618</v>
      </c>
      <c r="L142" s="54">
        <v>0</v>
      </c>
      <c r="M142" s="54">
        <v>0</v>
      </c>
      <c r="N142" s="54">
        <v>0</v>
      </c>
      <c r="O142" s="53" t="s">
        <v>267</v>
      </c>
      <c r="P142" s="53"/>
      <c r="Q142" s="53"/>
      <c r="R142" s="53"/>
      <c r="S142" s="32"/>
      <c r="T142" s="32"/>
      <c r="U142" s="32"/>
      <c r="V142" s="32"/>
      <c r="W142" s="32"/>
      <c r="X142" s="32"/>
      <c r="Y142" s="32"/>
      <c r="Z142" s="32"/>
      <c r="AA142" s="32"/>
      <c r="AB142" s="32"/>
      <c r="AC142" s="32"/>
      <c r="AD142" s="32"/>
      <c r="AE142" s="32"/>
      <c r="AF142" s="32"/>
      <c r="AG142" s="32"/>
      <c r="AH142" s="32"/>
      <c r="AI142" s="32"/>
      <c r="AJ142" s="32"/>
      <c r="AK142" s="32"/>
    </row>
    <row r="143" spans="1:37" s="35" customFormat="1" ht="45" customHeight="1" x14ac:dyDescent="0.2">
      <c r="A143" s="12">
        <v>142</v>
      </c>
      <c r="B143" s="54">
        <v>265</v>
      </c>
      <c r="C143" s="58" t="s">
        <v>624</v>
      </c>
      <c r="D143" s="54" t="s">
        <v>91</v>
      </c>
      <c r="E143" s="54" t="s">
        <v>625</v>
      </c>
      <c r="F143" s="54" t="s">
        <v>93</v>
      </c>
      <c r="G143" s="54">
        <v>2</v>
      </c>
      <c r="H143" s="54">
        <v>36</v>
      </c>
      <c r="I143" s="59" t="s">
        <v>626</v>
      </c>
      <c r="J143" s="54" t="s">
        <v>627</v>
      </c>
      <c r="K143" s="54" t="s">
        <v>628</v>
      </c>
      <c r="L143" s="54">
        <v>0</v>
      </c>
      <c r="M143" s="54">
        <v>0</v>
      </c>
      <c r="N143" s="54">
        <v>0</v>
      </c>
      <c r="O143" s="53" t="s">
        <v>629</v>
      </c>
      <c r="P143" s="60" t="s">
        <v>630</v>
      </c>
      <c r="Q143" s="61" t="s">
        <v>631</v>
      </c>
      <c r="R143" s="53" t="s">
        <v>324</v>
      </c>
      <c r="S143" s="32"/>
      <c r="T143" s="32"/>
      <c r="U143" s="32"/>
      <c r="V143" s="32"/>
      <c r="W143" s="32"/>
      <c r="X143" s="32"/>
      <c r="Y143" s="32"/>
      <c r="Z143" s="32"/>
      <c r="AA143" s="32"/>
      <c r="AB143" s="32"/>
      <c r="AC143" s="32"/>
      <c r="AD143" s="32"/>
      <c r="AE143" s="32"/>
      <c r="AF143" s="32"/>
      <c r="AG143" s="32"/>
      <c r="AH143" s="32"/>
      <c r="AI143" s="32"/>
      <c r="AJ143" s="32"/>
      <c r="AK143" s="32"/>
    </row>
    <row r="144" spans="1:37" ht="51" customHeight="1" x14ac:dyDescent="0.2">
      <c r="A144" s="12">
        <v>143</v>
      </c>
      <c r="B144" s="54">
        <v>271</v>
      </c>
      <c r="C144" s="58" t="s">
        <v>632</v>
      </c>
      <c r="D144" s="54" t="s">
        <v>91</v>
      </c>
      <c r="E144" s="54" t="s">
        <v>276</v>
      </c>
      <c r="F144" s="54" t="s">
        <v>277</v>
      </c>
      <c r="G144" s="54">
        <v>2</v>
      </c>
      <c r="H144" s="54">
        <f>2.7*3.7*2</f>
        <v>19.980000000000004</v>
      </c>
      <c r="I144" s="60" t="s">
        <v>22</v>
      </c>
      <c r="J144" s="54" t="s">
        <v>633</v>
      </c>
      <c r="K144" s="54"/>
      <c r="L144" s="54"/>
      <c r="M144" s="54"/>
      <c r="N144" s="54"/>
      <c r="O144" s="53" t="s">
        <v>324</v>
      </c>
      <c r="P144" s="53" t="s">
        <v>324</v>
      </c>
      <c r="Q144" s="53" t="s">
        <v>324</v>
      </c>
      <c r="R144" s="53" t="s">
        <v>324</v>
      </c>
      <c r="T144" s="32"/>
      <c r="U144" s="32"/>
      <c r="V144" s="32"/>
      <c r="W144" s="32"/>
      <c r="X144" s="32"/>
      <c r="Y144" s="32"/>
      <c r="Z144" s="32"/>
      <c r="AA144" s="32"/>
      <c r="AB144" s="32"/>
      <c r="AC144" s="32"/>
      <c r="AD144" s="32"/>
      <c r="AE144" s="32"/>
      <c r="AF144" s="32"/>
      <c r="AG144" s="32"/>
      <c r="AH144" s="32"/>
      <c r="AI144" s="32"/>
      <c r="AJ144" s="32"/>
      <c r="AK144" s="32"/>
    </row>
    <row r="145" spans="1:18" s="32" customFormat="1" ht="12.75" customHeight="1" x14ac:dyDescent="0.2">
      <c r="A145" s="30"/>
      <c r="B145" s="29"/>
      <c r="C145" s="34"/>
      <c r="D145" s="29"/>
      <c r="E145" s="29"/>
      <c r="F145" s="29"/>
      <c r="G145" s="29"/>
      <c r="H145" s="29"/>
      <c r="I145" s="29"/>
      <c r="J145" s="29"/>
      <c r="K145" s="29"/>
      <c r="L145" s="29"/>
      <c r="M145" s="29"/>
      <c r="N145" s="29"/>
      <c r="O145" s="30"/>
      <c r="P145" s="30"/>
      <c r="Q145" s="30" t="s">
        <v>324</v>
      </c>
      <c r="R145" s="30"/>
    </row>
    <row r="146" spans="1:18" s="32" customFormat="1" ht="12.75" customHeight="1" x14ac:dyDescent="0.2">
      <c r="A146" s="30"/>
      <c r="B146" s="29"/>
      <c r="C146" s="34"/>
      <c r="D146" s="29"/>
      <c r="E146" s="29"/>
      <c r="F146" s="29"/>
      <c r="G146" s="29"/>
      <c r="H146" s="29"/>
      <c r="I146" s="29"/>
      <c r="J146" s="29"/>
      <c r="K146" s="29"/>
      <c r="L146" s="29"/>
      <c r="M146" s="29"/>
      <c r="N146" s="29"/>
      <c r="O146" s="30"/>
      <c r="P146" s="30"/>
      <c r="Q146" s="30"/>
      <c r="R146" s="30"/>
    </row>
    <row r="147" spans="1:18" s="32" customFormat="1" ht="12.75" customHeight="1" x14ac:dyDescent="0.2">
      <c r="A147" s="30"/>
      <c r="B147" s="29"/>
      <c r="C147" s="34"/>
      <c r="D147" s="29"/>
      <c r="E147" s="29"/>
      <c r="F147" s="29"/>
      <c r="G147" s="29"/>
      <c r="H147" s="29"/>
      <c r="I147" s="29"/>
      <c r="J147" s="29"/>
      <c r="K147" s="29"/>
      <c r="L147" s="29"/>
      <c r="M147" s="29"/>
      <c r="N147" s="29"/>
      <c r="O147" s="30"/>
      <c r="P147" s="30"/>
      <c r="Q147" s="30"/>
      <c r="R147" s="30"/>
    </row>
    <row r="148" spans="1:18" s="32" customFormat="1" ht="12.75" customHeight="1" x14ac:dyDescent="0.2">
      <c r="A148" s="30"/>
      <c r="B148" s="29"/>
      <c r="C148" s="34"/>
      <c r="D148" s="29"/>
      <c r="E148" s="29"/>
      <c r="F148" s="29"/>
      <c r="G148" s="29"/>
      <c r="H148" s="29"/>
      <c r="I148" s="29"/>
      <c r="J148" s="29"/>
      <c r="K148" s="29"/>
      <c r="L148" s="29"/>
      <c r="M148" s="29"/>
      <c r="N148" s="29"/>
      <c r="O148" s="30"/>
      <c r="P148" s="30"/>
      <c r="Q148" s="30"/>
      <c r="R148" s="30"/>
    </row>
    <row r="149" spans="1:18" s="32" customFormat="1" ht="12.75" customHeight="1" x14ac:dyDescent="0.2">
      <c r="A149" s="30"/>
      <c r="B149" s="29"/>
      <c r="C149" s="34"/>
      <c r="D149" s="36"/>
      <c r="E149" s="29"/>
      <c r="F149" s="29"/>
      <c r="G149" s="29"/>
      <c r="H149" s="29"/>
      <c r="I149" s="29"/>
      <c r="J149" s="29"/>
      <c r="K149" s="29"/>
      <c r="L149" s="29"/>
      <c r="M149" s="29"/>
      <c r="N149" s="29"/>
      <c r="O149" s="30"/>
      <c r="P149" s="30"/>
      <c r="Q149" s="30"/>
      <c r="R149" s="30"/>
    </row>
    <row r="150" spans="1:18" s="32" customFormat="1" ht="12.75" customHeight="1" x14ac:dyDescent="0.2">
      <c r="A150" s="30"/>
      <c r="B150" s="29"/>
      <c r="C150" s="34"/>
      <c r="D150" s="29"/>
      <c r="E150" s="29"/>
      <c r="F150" s="29"/>
      <c r="G150" s="29"/>
      <c r="H150" s="29"/>
      <c r="I150" s="29"/>
      <c r="J150" s="29"/>
      <c r="K150" s="29"/>
      <c r="L150" s="29"/>
      <c r="M150" s="29"/>
      <c r="N150" s="29"/>
      <c r="O150" s="30"/>
      <c r="P150" s="30"/>
      <c r="Q150" s="30"/>
      <c r="R150" s="30"/>
    </row>
    <row r="151" spans="1:18" s="32" customFormat="1" ht="12.75" customHeight="1" x14ac:dyDescent="0.2">
      <c r="A151" s="30"/>
      <c r="B151" s="29"/>
      <c r="C151" s="29"/>
      <c r="D151" s="50"/>
      <c r="E151" s="50"/>
      <c r="F151" s="50"/>
      <c r="G151" s="29"/>
      <c r="H151" s="50"/>
      <c r="I151" s="50"/>
      <c r="J151" s="29"/>
      <c r="K151" s="29"/>
      <c r="L151" s="29"/>
      <c r="M151" s="29"/>
      <c r="N151" s="29"/>
      <c r="O151" s="30"/>
      <c r="P151" s="30"/>
      <c r="Q151" s="30"/>
      <c r="R151" s="30"/>
    </row>
    <row r="152" spans="1:18" s="32" customFormat="1" ht="12.75" customHeight="1" x14ac:dyDescent="0.2">
      <c r="A152" s="30"/>
      <c r="B152" s="29"/>
      <c r="C152" s="34"/>
      <c r="D152" s="29"/>
      <c r="E152" s="29"/>
      <c r="F152" s="29"/>
      <c r="G152" s="29"/>
      <c r="H152" s="29"/>
      <c r="I152" s="29"/>
      <c r="J152" s="29"/>
      <c r="K152" s="29"/>
      <c r="L152" s="29"/>
      <c r="M152" s="29"/>
      <c r="N152" s="29"/>
      <c r="O152" s="30"/>
      <c r="P152" s="30"/>
      <c r="Q152" s="30"/>
      <c r="R152" s="30"/>
    </row>
    <row r="153" spans="1:18" s="32" customFormat="1" ht="12.75" customHeight="1" x14ac:dyDescent="0.2">
      <c r="A153" s="30"/>
      <c r="B153" s="29"/>
      <c r="C153" s="34"/>
      <c r="D153" s="29"/>
      <c r="E153" s="29"/>
      <c r="F153" s="29"/>
      <c r="G153" s="29"/>
      <c r="H153" s="29"/>
      <c r="I153" s="29"/>
      <c r="J153" s="29"/>
      <c r="K153" s="29"/>
      <c r="L153" s="29"/>
      <c r="M153" s="29"/>
      <c r="N153" s="29"/>
      <c r="O153" s="30"/>
      <c r="P153" s="30"/>
      <c r="Q153" s="30"/>
      <c r="R153" s="30"/>
    </row>
    <row r="154" spans="1:18" s="32" customFormat="1" ht="12.75" customHeight="1" x14ac:dyDescent="0.2">
      <c r="A154" s="30"/>
      <c r="B154" s="29"/>
      <c r="C154" s="34"/>
      <c r="D154" s="29"/>
      <c r="E154" s="29"/>
      <c r="F154" s="29"/>
      <c r="G154" s="29"/>
      <c r="H154" s="29"/>
      <c r="I154" s="29"/>
      <c r="J154" s="29"/>
      <c r="K154" s="29"/>
      <c r="L154" s="29"/>
      <c r="M154" s="29"/>
      <c r="N154" s="29"/>
      <c r="O154" s="30"/>
      <c r="P154" s="30"/>
      <c r="Q154" s="30"/>
      <c r="R154" s="30"/>
    </row>
    <row r="155" spans="1:18" s="32" customFormat="1" ht="12.75" customHeight="1" x14ac:dyDescent="0.2">
      <c r="A155" s="30"/>
      <c r="B155" s="29"/>
      <c r="C155" s="34"/>
      <c r="D155" s="29"/>
      <c r="E155" s="29"/>
      <c r="F155" s="29"/>
      <c r="G155" s="29"/>
      <c r="H155" s="29"/>
      <c r="I155" s="29"/>
      <c r="J155" s="29"/>
      <c r="K155" s="29"/>
      <c r="L155" s="29"/>
      <c r="M155" s="29"/>
      <c r="N155" s="29"/>
      <c r="O155" s="30"/>
      <c r="P155" s="30"/>
      <c r="Q155" s="30"/>
      <c r="R155" s="30"/>
    </row>
    <row r="156" spans="1:18" s="32" customFormat="1" ht="12.75" customHeight="1" x14ac:dyDescent="0.2">
      <c r="A156" s="30"/>
      <c r="B156" s="29"/>
      <c r="C156" s="34"/>
      <c r="D156" s="29"/>
      <c r="E156" s="29"/>
      <c r="F156" s="29"/>
      <c r="G156" s="29"/>
      <c r="H156" s="29"/>
      <c r="I156" s="29"/>
      <c r="J156" s="29"/>
      <c r="K156" s="29"/>
      <c r="L156" s="29"/>
      <c r="M156" s="29"/>
      <c r="N156" s="29"/>
      <c r="O156" s="30"/>
      <c r="P156" s="30"/>
      <c r="Q156" s="30"/>
      <c r="R156" s="30"/>
    </row>
    <row r="157" spans="1:18" s="32" customFormat="1" ht="12.75" customHeight="1" x14ac:dyDescent="0.2">
      <c r="A157" s="30"/>
      <c r="B157" s="29"/>
      <c r="C157" s="34"/>
      <c r="D157" s="29"/>
      <c r="E157" s="29"/>
      <c r="F157" s="29"/>
      <c r="G157" s="29"/>
      <c r="H157" s="29"/>
      <c r="I157" s="29"/>
      <c r="J157" s="29"/>
      <c r="K157" s="29"/>
      <c r="L157" s="29"/>
      <c r="M157" s="29"/>
      <c r="N157" s="29"/>
      <c r="O157" s="30"/>
      <c r="P157" s="30"/>
      <c r="Q157" s="30"/>
      <c r="R157" s="30"/>
    </row>
    <row r="158" spans="1:18" s="32" customFormat="1" ht="12.75" customHeight="1" x14ac:dyDescent="0.2">
      <c r="A158" s="30"/>
      <c r="B158" s="29"/>
      <c r="C158" s="34"/>
      <c r="D158" s="29"/>
      <c r="E158" s="29"/>
      <c r="F158" s="29"/>
      <c r="G158" s="29"/>
      <c r="H158" s="29"/>
      <c r="I158" s="29"/>
      <c r="J158" s="29"/>
      <c r="K158" s="29"/>
      <c r="L158" s="29"/>
      <c r="M158" s="29"/>
      <c r="N158" s="29"/>
      <c r="O158" s="30"/>
      <c r="P158" s="30"/>
      <c r="Q158" s="30"/>
      <c r="R158" s="30"/>
    </row>
    <row r="159" spans="1:18" s="32" customFormat="1" ht="12.75" customHeight="1" x14ac:dyDescent="0.2">
      <c r="A159" s="30"/>
      <c r="B159" s="29"/>
      <c r="C159" s="34"/>
      <c r="D159" s="29"/>
      <c r="E159" s="29"/>
      <c r="F159" s="29"/>
      <c r="G159" s="29"/>
      <c r="H159" s="29"/>
      <c r="I159" s="29"/>
      <c r="J159" s="29"/>
      <c r="K159" s="29"/>
      <c r="L159" s="29"/>
      <c r="M159" s="29"/>
      <c r="N159" s="29"/>
      <c r="O159" s="30"/>
      <c r="P159" s="30"/>
      <c r="Q159" s="30"/>
      <c r="R159" s="30"/>
    </row>
    <row r="160" spans="1:18" s="32" customFormat="1" ht="12.75" customHeight="1" x14ac:dyDescent="0.2">
      <c r="A160" s="30"/>
      <c r="B160" s="29"/>
      <c r="C160" s="34"/>
      <c r="D160" s="29"/>
      <c r="E160" s="29"/>
      <c r="F160" s="29"/>
      <c r="G160" s="29"/>
      <c r="H160" s="29"/>
      <c r="I160" s="29"/>
      <c r="J160" s="29"/>
      <c r="K160" s="29"/>
      <c r="L160" s="29"/>
      <c r="M160" s="29"/>
      <c r="N160" s="29"/>
      <c r="O160" s="30"/>
      <c r="P160" s="30"/>
      <c r="Q160" s="30"/>
      <c r="R160" s="30"/>
    </row>
    <row r="161" spans="1:18" s="32" customFormat="1" ht="12.75" customHeight="1" x14ac:dyDescent="0.2">
      <c r="A161" s="30"/>
      <c r="B161" s="29"/>
      <c r="C161" s="34"/>
      <c r="D161" s="29"/>
      <c r="E161" s="29"/>
      <c r="F161" s="29"/>
      <c r="G161" s="29"/>
      <c r="H161" s="29"/>
      <c r="I161" s="29"/>
      <c r="J161" s="29"/>
      <c r="K161" s="29"/>
      <c r="L161" s="29"/>
      <c r="M161" s="29"/>
      <c r="N161" s="29"/>
      <c r="O161" s="30"/>
      <c r="P161" s="30"/>
      <c r="Q161" s="30"/>
      <c r="R161" s="30"/>
    </row>
    <row r="162" spans="1:18" s="32" customFormat="1" ht="12.75" customHeight="1" x14ac:dyDescent="0.2">
      <c r="A162" s="30"/>
      <c r="B162" s="29"/>
      <c r="C162" s="34"/>
      <c r="D162" s="29"/>
      <c r="E162" s="29"/>
      <c r="F162" s="29"/>
      <c r="G162" s="29"/>
      <c r="H162" s="29"/>
      <c r="I162" s="29"/>
      <c r="J162" s="29"/>
      <c r="K162" s="29"/>
      <c r="L162" s="29"/>
      <c r="M162" s="29"/>
      <c r="N162" s="29"/>
      <c r="O162" s="30"/>
      <c r="P162" s="30"/>
      <c r="Q162" s="30"/>
      <c r="R162" s="30"/>
    </row>
    <row r="163" spans="1:18" s="32" customFormat="1" ht="12.75" customHeight="1" x14ac:dyDescent="0.2">
      <c r="A163" s="30"/>
      <c r="B163" s="29"/>
      <c r="C163" s="34"/>
      <c r="D163" s="29"/>
      <c r="E163" s="29"/>
      <c r="F163" s="29"/>
      <c r="G163" s="29"/>
      <c r="H163" s="29"/>
      <c r="I163" s="29"/>
      <c r="J163" s="29"/>
      <c r="K163" s="29"/>
      <c r="L163" s="29"/>
      <c r="M163" s="29"/>
      <c r="N163" s="29"/>
      <c r="O163" s="30"/>
      <c r="P163" s="30"/>
      <c r="Q163" s="30"/>
      <c r="R163" s="30"/>
    </row>
    <row r="164" spans="1:18" s="32" customFormat="1" ht="12.75" customHeight="1" x14ac:dyDescent="0.2">
      <c r="A164" s="30"/>
      <c r="B164" s="29"/>
      <c r="C164" s="34"/>
      <c r="D164" s="29"/>
      <c r="E164" s="29"/>
      <c r="F164" s="29"/>
      <c r="G164" s="29"/>
      <c r="H164" s="29"/>
      <c r="I164" s="29"/>
      <c r="J164" s="29"/>
      <c r="K164" s="29"/>
      <c r="L164" s="29"/>
      <c r="M164" s="29"/>
      <c r="N164" s="29"/>
      <c r="O164" s="30"/>
      <c r="P164" s="30"/>
      <c r="Q164" s="30"/>
      <c r="R164" s="30"/>
    </row>
    <row r="165" spans="1:18" s="32" customFormat="1" ht="12.75" customHeight="1" x14ac:dyDescent="0.2">
      <c r="A165" s="30"/>
      <c r="B165" s="29"/>
      <c r="C165" s="34"/>
      <c r="D165" s="29"/>
      <c r="E165" s="29"/>
      <c r="F165" s="29"/>
      <c r="G165" s="29"/>
      <c r="H165" s="29"/>
      <c r="I165" s="29"/>
      <c r="J165" s="29"/>
      <c r="K165" s="29"/>
      <c r="L165" s="29"/>
      <c r="M165" s="29"/>
      <c r="N165" s="29"/>
      <c r="O165" s="30"/>
      <c r="P165" s="30"/>
      <c r="Q165" s="30"/>
      <c r="R165" s="30"/>
    </row>
    <row r="166" spans="1:18" s="32" customFormat="1" ht="12.75" customHeight="1" x14ac:dyDescent="0.2">
      <c r="A166" s="30"/>
      <c r="B166" s="29"/>
      <c r="C166" s="34"/>
      <c r="D166" s="29"/>
      <c r="E166" s="29"/>
      <c r="F166" s="29"/>
      <c r="G166" s="29"/>
      <c r="H166" s="29"/>
      <c r="I166" s="29"/>
      <c r="J166" s="29"/>
      <c r="K166" s="29"/>
      <c r="L166" s="29"/>
      <c r="M166" s="29"/>
      <c r="N166" s="29"/>
      <c r="O166" s="30"/>
      <c r="P166" s="30"/>
      <c r="Q166" s="30"/>
      <c r="R166" s="30"/>
    </row>
    <row r="167" spans="1:18" s="32" customFormat="1" ht="12.75" customHeight="1" x14ac:dyDescent="0.2">
      <c r="A167" s="30"/>
      <c r="B167" s="29"/>
      <c r="C167" s="34"/>
      <c r="D167" s="29"/>
      <c r="E167" s="29"/>
      <c r="F167" s="29"/>
      <c r="G167" s="29"/>
      <c r="H167" s="29"/>
      <c r="I167" s="29"/>
      <c r="J167" s="29"/>
      <c r="K167" s="29"/>
      <c r="L167" s="29"/>
      <c r="M167" s="29"/>
      <c r="N167" s="29"/>
      <c r="O167" s="30"/>
      <c r="P167" s="30"/>
      <c r="Q167" s="30"/>
      <c r="R167" s="30"/>
    </row>
    <row r="168" spans="1:18" s="32" customFormat="1" ht="12.75" customHeight="1" x14ac:dyDescent="0.2">
      <c r="A168" s="30"/>
      <c r="B168" s="29"/>
      <c r="C168" s="34"/>
      <c r="D168" s="29"/>
      <c r="E168" s="29"/>
      <c r="F168" s="29"/>
      <c r="G168" s="29"/>
      <c r="H168" s="29"/>
      <c r="I168" s="29"/>
      <c r="J168" s="29"/>
      <c r="K168" s="29"/>
      <c r="L168" s="29"/>
      <c r="M168" s="29"/>
      <c r="N168" s="29"/>
      <c r="O168" s="30"/>
      <c r="P168" s="30"/>
      <c r="Q168" s="30"/>
      <c r="R168" s="30"/>
    </row>
    <row r="169" spans="1:18" s="32" customFormat="1" ht="12.75" customHeight="1" x14ac:dyDescent="0.2">
      <c r="A169" s="30"/>
      <c r="B169" s="29"/>
      <c r="C169" s="34"/>
      <c r="D169" s="29"/>
      <c r="E169" s="29"/>
      <c r="F169" s="29"/>
      <c r="G169" s="29"/>
      <c r="H169" s="29"/>
      <c r="I169" s="29"/>
      <c r="J169" s="29"/>
      <c r="K169" s="29"/>
      <c r="L169" s="29"/>
      <c r="M169" s="29"/>
      <c r="N169" s="29"/>
      <c r="O169" s="30"/>
      <c r="P169" s="30"/>
      <c r="Q169" s="30"/>
      <c r="R169" s="30"/>
    </row>
    <row r="170" spans="1:18" s="32" customFormat="1" ht="12.75" customHeight="1" x14ac:dyDescent="0.2">
      <c r="A170" s="30"/>
      <c r="B170" s="29"/>
      <c r="C170" s="34"/>
      <c r="D170" s="29"/>
      <c r="E170" s="29"/>
      <c r="F170" s="29"/>
      <c r="G170" s="29"/>
      <c r="H170" s="29"/>
      <c r="I170" s="29"/>
      <c r="J170" s="29"/>
      <c r="K170" s="29"/>
      <c r="L170" s="29"/>
      <c r="M170" s="29"/>
      <c r="N170" s="29"/>
      <c r="O170" s="30"/>
      <c r="P170" s="30"/>
      <c r="Q170" s="30"/>
      <c r="R170" s="30"/>
    </row>
    <row r="171" spans="1:18" s="32" customFormat="1" ht="12.75" customHeight="1" x14ac:dyDescent="0.2">
      <c r="A171" s="30"/>
      <c r="B171" s="29"/>
      <c r="C171" s="34"/>
      <c r="D171" s="29"/>
      <c r="E171" s="29"/>
      <c r="F171" s="29"/>
      <c r="G171" s="29"/>
      <c r="H171" s="29"/>
      <c r="I171" s="29"/>
      <c r="J171" s="29"/>
      <c r="K171" s="29"/>
      <c r="L171" s="29"/>
      <c r="M171" s="29"/>
      <c r="N171" s="29"/>
      <c r="O171" s="30"/>
      <c r="P171" s="30"/>
      <c r="Q171" s="30"/>
      <c r="R171" s="30"/>
    </row>
    <row r="172" spans="1:18" s="32" customFormat="1" ht="12.75" customHeight="1" x14ac:dyDescent="0.2">
      <c r="A172" s="30"/>
      <c r="B172" s="29"/>
      <c r="C172" s="34"/>
      <c r="D172" s="29"/>
      <c r="E172" s="29"/>
      <c r="F172" s="29"/>
      <c r="G172" s="29"/>
      <c r="H172" s="29"/>
      <c r="I172" s="29"/>
      <c r="J172" s="29"/>
      <c r="K172" s="29"/>
      <c r="L172" s="29"/>
      <c r="M172" s="29"/>
      <c r="N172" s="29"/>
      <c r="O172" s="30"/>
      <c r="P172" s="30"/>
      <c r="Q172" s="30"/>
      <c r="R172" s="30"/>
    </row>
    <row r="173" spans="1:18" s="32" customFormat="1" ht="12.75" customHeight="1" x14ac:dyDescent="0.2">
      <c r="A173" s="30"/>
      <c r="B173" s="29"/>
      <c r="C173" s="34"/>
      <c r="D173" s="29"/>
      <c r="E173" s="29"/>
      <c r="F173" s="29"/>
      <c r="G173" s="29"/>
      <c r="H173" s="29"/>
      <c r="I173" s="29"/>
      <c r="J173" s="29"/>
      <c r="K173" s="29"/>
      <c r="L173" s="29"/>
      <c r="M173" s="29"/>
      <c r="N173" s="29"/>
      <c r="O173" s="30"/>
      <c r="P173" s="30"/>
      <c r="Q173" s="30"/>
      <c r="R173" s="30"/>
    </row>
    <row r="174" spans="1:18" s="32" customFormat="1" ht="12.75" customHeight="1" x14ac:dyDescent="0.2">
      <c r="A174" s="30"/>
      <c r="B174" s="29"/>
      <c r="C174" s="34"/>
      <c r="D174" s="29"/>
      <c r="E174" s="29"/>
      <c r="F174" s="29"/>
      <c r="G174" s="29"/>
      <c r="H174" s="29"/>
      <c r="I174" s="29"/>
      <c r="J174" s="29"/>
      <c r="K174" s="29"/>
      <c r="L174" s="29"/>
      <c r="M174" s="29"/>
      <c r="N174" s="29"/>
      <c r="O174" s="30"/>
      <c r="P174" s="30"/>
      <c r="Q174" s="30"/>
      <c r="R174" s="30"/>
    </row>
    <row r="175" spans="1:18" s="32" customFormat="1" ht="12.75" customHeight="1" x14ac:dyDescent="0.2">
      <c r="A175" s="30"/>
      <c r="B175" s="29"/>
      <c r="C175" s="34"/>
      <c r="D175" s="29"/>
      <c r="E175" s="29"/>
      <c r="F175" s="29"/>
      <c r="G175" s="29"/>
      <c r="H175" s="29"/>
      <c r="I175" s="29"/>
      <c r="J175" s="29"/>
      <c r="K175" s="29"/>
      <c r="L175" s="29"/>
      <c r="M175" s="29"/>
      <c r="N175" s="29"/>
      <c r="O175" s="30"/>
      <c r="P175" s="30"/>
      <c r="Q175" s="30"/>
      <c r="R175" s="30"/>
    </row>
    <row r="176" spans="1:18" s="32" customFormat="1" ht="12.75" customHeight="1" x14ac:dyDescent="0.2">
      <c r="A176" s="30"/>
      <c r="B176" s="29"/>
      <c r="C176" s="34"/>
      <c r="D176" s="29"/>
      <c r="E176" s="29"/>
      <c r="F176" s="29"/>
      <c r="G176" s="29"/>
      <c r="H176" s="29"/>
      <c r="I176" s="29"/>
      <c r="J176" s="29"/>
      <c r="K176" s="29"/>
      <c r="L176" s="29"/>
      <c r="M176" s="29"/>
      <c r="N176" s="29"/>
      <c r="O176" s="30"/>
      <c r="P176" s="30"/>
      <c r="Q176" s="30"/>
      <c r="R176" s="30"/>
    </row>
    <row r="177" spans="1:18" s="32" customFormat="1" ht="12.75" customHeight="1" x14ac:dyDescent="0.2">
      <c r="A177" s="30"/>
      <c r="B177" s="29"/>
      <c r="C177" s="34"/>
      <c r="D177" s="29"/>
      <c r="E177" s="29"/>
      <c r="F177" s="29"/>
      <c r="G177" s="29"/>
      <c r="H177" s="29"/>
      <c r="I177" s="29"/>
      <c r="J177" s="29"/>
      <c r="K177" s="29"/>
      <c r="L177" s="29"/>
      <c r="M177" s="29"/>
      <c r="N177" s="29"/>
      <c r="O177" s="30"/>
      <c r="P177" s="30"/>
      <c r="Q177" s="30"/>
      <c r="R177" s="30"/>
    </row>
    <row r="178" spans="1:18" s="32" customFormat="1" ht="12.75" customHeight="1" x14ac:dyDescent="0.2">
      <c r="A178" s="30"/>
      <c r="B178" s="29"/>
      <c r="C178" s="34"/>
      <c r="D178" s="29"/>
      <c r="E178" s="29"/>
      <c r="F178" s="29"/>
      <c r="G178" s="29"/>
      <c r="H178" s="29"/>
      <c r="I178" s="29"/>
      <c r="J178" s="29"/>
      <c r="K178" s="29"/>
      <c r="L178" s="29"/>
      <c r="M178" s="29"/>
      <c r="N178" s="29"/>
      <c r="O178" s="30"/>
      <c r="P178" s="30"/>
      <c r="Q178" s="30"/>
      <c r="R178" s="30"/>
    </row>
    <row r="179" spans="1:18" s="32" customFormat="1" ht="12.75" customHeight="1" x14ac:dyDescent="0.2">
      <c r="A179" s="30"/>
      <c r="B179" s="29"/>
      <c r="C179" s="34"/>
      <c r="D179" s="29"/>
      <c r="E179" s="29"/>
      <c r="F179" s="29"/>
      <c r="G179" s="29"/>
      <c r="H179" s="29"/>
      <c r="I179" s="29"/>
      <c r="J179" s="29"/>
      <c r="K179" s="29"/>
      <c r="L179" s="29"/>
      <c r="M179" s="29"/>
      <c r="N179" s="29"/>
      <c r="O179" s="30"/>
      <c r="P179" s="30"/>
      <c r="Q179" s="30"/>
      <c r="R179" s="30"/>
    </row>
    <row r="180" spans="1:18" s="32" customFormat="1" ht="12.75" customHeight="1" x14ac:dyDescent="0.2">
      <c r="A180" s="30"/>
      <c r="B180" s="29"/>
      <c r="C180" s="34"/>
      <c r="D180" s="29"/>
      <c r="E180" s="29"/>
      <c r="F180" s="29"/>
      <c r="G180" s="29"/>
      <c r="H180" s="29"/>
      <c r="I180" s="29"/>
      <c r="J180" s="29"/>
      <c r="K180" s="29"/>
      <c r="L180" s="29"/>
      <c r="M180" s="29"/>
      <c r="N180" s="29"/>
      <c r="O180" s="30"/>
      <c r="P180" s="30"/>
      <c r="Q180" s="30"/>
      <c r="R180" s="30"/>
    </row>
    <row r="181" spans="1:18" s="32" customFormat="1" ht="12.75" customHeight="1" x14ac:dyDescent="0.2">
      <c r="A181" s="30"/>
      <c r="B181" s="29"/>
      <c r="C181" s="34"/>
      <c r="D181" s="29"/>
      <c r="E181" s="29"/>
      <c r="F181" s="29"/>
      <c r="G181" s="29"/>
      <c r="H181" s="29"/>
      <c r="I181" s="29"/>
      <c r="J181" s="29"/>
      <c r="K181" s="29"/>
      <c r="L181" s="29"/>
      <c r="M181" s="29"/>
      <c r="N181" s="29"/>
      <c r="O181" s="30"/>
      <c r="P181" s="30"/>
      <c r="Q181" s="30"/>
      <c r="R181" s="30"/>
    </row>
    <row r="182" spans="1:18" s="32" customFormat="1" ht="12.75" customHeight="1" x14ac:dyDescent="0.2">
      <c r="A182" s="30"/>
      <c r="B182" s="29"/>
      <c r="C182" s="34"/>
      <c r="D182" s="29"/>
      <c r="E182" s="29"/>
      <c r="F182" s="29"/>
      <c r="G182" s="29"/>
      <c r="H182" s="29"/>
      <c r="I182" s="29"/>
      <c r="J182" s="29"/>
      <c r="K182" s="29"/>
      <c r="L182" s="29"/>
      <c r="M182" s="29"/>
      <c r="N182" s="29"/>
      <c r="O182" s="30"/>
      <c r="P182" s="30"/>
      <c r="Q182" s="30"/>
      <c r="R182" s="30"/>
    </row>
    <row r="183" spans="1:18" s="32" customFormat="1" ht="12.75" customHeight="1" x14ac:dyDescent="0.2">
      <c r="A183" s="30"/>
      <c r="B183" s="29"/>
      <c r="C183" s="34"/>
      <c r="D183" s="29"/>
      <c r="E183" s="29"/>
      <c r="F183" s="29"/>
      <c r="G183" s="29"/>
      <c r="H183" s="29"/>
      <c r="I183" s="29"/>
      <c r="J183" s="29"/>
      <c r="K183" s="29"/>
      <c r="L183" s="29"/>
      <c r="M183" s="29"/>
      <c r="N183" s="29"/>
      <c r="O183" s="30"/>
      <c r="P183" s="30"/>
      <c r="Q183" s="30"/>
      <c r="R183" s="30"/>
    </row>
    <row r="184" spans="1:18" s="32" customFormat="1" ht="12.75" customHeight="1" x14ac:dyDescent="0.2">
      <c r="A184" s="30"/>
      <c r="B184" s="29"/>
      <c r="C184" s="34"/>
      <c r="D184" s="29"/>
      <c r="E184" s="29"/>
      <c r="F184" s="29"/>
      <c r="G184" s="29"/>
      <c r="H184" s="29"/>
      <c r="I184" s="29"/>
      <c r="J184" s="29"/>
      <c r="K184" s="29"/>
      <c r="L184" s="29"/>
      <c r="M184" s="29"/>
      <c r="N184" s="29"/>
      <c r="O184" s="30"/>
      <c r="P184" s="30"/>
      <c r="Q184" s="30"/>
      <c r="R184" s="30"/>
    </row>
    <row r="185" spans="1:18" s="32" customFormat="1" ht="12.75" customHeight="1" x14ac:dyDescent="0.2">
      <c r="A185" s="30"/>
      <c r="B185" s="29"/>
      <c r="C185" s="34"/>
      <c r="D185" s="29"/>
      <c r="E185" s="29"/>
      <c r="F185" s="29"/>
      <c r="G185" s="29"/>
      <c r="H185" s="29"/>
      <c r="I185" s="29"/>
      <c r="J185" s="29"/>
      <c r="K185" s="29"/>
      <c r="L185" s="29"/>
      <c r="M185" s="29"/>
      <c r="N185" s="29"/>
      <c r="O185" s="30"/>
      <c r="P185" s="30"/>
      <c r="Q185" s="30"/>
      <c r="R185" s="30"/>
    </row>
    <row r="186" spans="1:18" s="32" customFormat="1" ht="12.75" customHeight="1" x14ac:dyDescent="0.2">
      <c r="A186" s="30"/>
      <c r="B186" s="29"/>
      <c r="C186" s="34"/>
      <c r="D186" s="29"/>
      <c r="E186" s="29"/>
      <c r="F186" s="29"/>
      <c r="G186" s="29"/>
      <c r="H186" s="29"/>
      <c r="I186" s="29"/>
      <c r="J186" s="29"/>
      <c r="K186" s="29"/>
      <c r="L186" s="29"/>
      <c r="M186" s="29"/>
      <c r="N186" s="29"/>
      <c r="O186" s="30"/>
      <c r="P186" s="30"/>
      <c r="Q186" s="30"/>
      <c r="R186" s="30"/>
    </row>
    <row r="187" spans="1:18" s="32" customFormat="1" ht="12.75" customHeight="1" x14ac:dyDescent="0.2">
      <c r="A187" s="30"/>
      <c r="B187" s="29"/>
      <c r="C187" s="34"/>
      <c r="D187" s="29"/>
      <c r="E187" s="29"/>
      <c r="F187" s="29"/>
      <c r="G187" s="29"/>
      <c r="H187" s="29"/>
      <c r="I187" s="29"/>
      <c r="J187" s="29"/>
      <c r="K187" s="29"/>
      <c r="L187" s="29"/>
      <c r="M187" s="29"/>
      <c r="N187" s="29"/>
      <c r="O187" s="30"/>
      <c r="P187" s="30"/>
      <c r="Q187" s="30"/>
      <c r="R187" s="30"/>
    </row>
    <row r="188" spans="1:18" s="32" customFormat="1" ht="12.75" customHeight="1" x14ac:dyDescent="0.2">
      <c r="A188" s="30"/>
      <c r="B188" s="29"/>
      <c r="C188" s="34"/>
      <c r="D188" s="29"/>
      <c r="E188" s="29"/>
      <c r="F188" s="29"/>
      <c r="G188" s="29"/>
      <c r="H188" s="29"/>
      <c r="I188" s="29"/>
      <c r="J188" s="29"/>
      <c r="K188" s="29"/>
      <c r="L188" s="29"/>
      <c r="M188" s="29"/>
      <c r="N188" s="29"/>
      <c r="O188" s="30"/>
      <c r="P188" s="30"/>
      <c r="Q188" s="30"/>
      <c r="R188" s="30"/>
    </row>
    <row r="189" spans="1:18" s="32" customFormat="1" ht="12.75" customHeight="1" x14ac:dyDescent="0.2">
      <c r="A189" s="30"/>
      <c r="B189" s="29"/>
      <c r="C189" s="34"/>
      <c r="D189" s="29"/>
      <c r="E189" s="29"/>
      <c r="F189" s="29"/>
      <c r="G189" s="29"/>
      <c r="H189" s="29"/>
      <c r="I189" s="29"/>
      <c r="J189" s="29"/>
      <c r="K189" s="29"/>
      <c r="L189" s="29"/>
      <c r="M189" s="29"/>
      <c r="N189" s="29"/>
      <c r="O189" s="30"/>
      <c r="P189" s="30"/>
      <c r="Q189" s="30"/>
      <c r="R189" s="30"/>
    </row>
    <row r="190" spans="1:18" s="32" customFormat="1" ht="12.75" customHeight="1" x14ac:dyDescent="0.2">
      <c r="A190" s="30"/>
      <c r="B190" s="29"/>
      <c r="C190" s="34"/>
      <c r="D190" s="29"/>
      <c r="E190" s="29"/>
      <c r="F190" s="29"/>
      <c r="G190" s="29"/>
      <c r="H190" s="29"/>
      <c r="I190" s="29"/>
      <c r="J190" s="29"/>
      <c r="K190" s="29"/>
      <c r="L190" s="29"/>
      <c r="M190" s="29"/>
      <c r="N190" s="29"/>
      <c r="O190" s="30"/>
      <c r="P190" s="30"/>
      <c r="Q190" s="30"/>
      <c r="R190" s="30"/>
    </row>
    <row r="191" spans="1:18" s="32" customFormat="1" ht="12.75" customHeight="1" x14ac:dyDescent="0.2">
      <c r="A191" s="30"/>
      <c r="B191" s="29"/>
      <c r="C191" s="34"/>
      <c r="D191" s="29"/>
      <c r="E191" s="29"/>
      <c r="F191" s="29"/>
      <c r="G191" s="29"/>
      <c r="H191" s="29"/>
      <c r="I191" s="29"/>
      <c r="J191" s="29"/>
      <c r="K191" s="29"/>
      <c r="L191" s="29"/>
      <c r="M191" s="29"/>
      <c r="N191" s="29"/>
      <c r="O191" s="30"/>
      <c r="P191" s="30"/>
      <c r="Q191" s="30"/>
      <c r="R191" s="30"/>
    </row>
    <row r="192" spans="1:18" s="32" customFormat="1" ht="12.75" customHeight="1" x14ac:dyDescent="0.2">
      <c r="A192" s="30"/>
      <c r="B192" s="29"/>
      <c r="C192" s="34"/>
      <c r="D192" s="29"/>
      <c r="E192" s="29"/>
      <c r="F192" s="29"/>
      <c r="G192" s="29"/>
      <c r="H192" s="29"/>
      <c r="I192" s="29"/>
      <c r="J192" s="29"/>
      <c r="K192" s="29"/>
      <c r="L192" s="29"/>
      <c r="M192" s="29"/>
      <c r="N192" s="29"/>
      <c r="O192" s="30"/>
      <c r="P192" s="30"/>
      <c r="Q192" s="30"/>
      <c r="R192" s="30"/>
    </row>
    <row r="193" spans="1:18" s="32" customFormat="1" ht="12.75" customHeight="1" x14ac:dyDescent="0.2">
      <c r="A193" s="30"/>
      <c r="B193" s="29"/>
      <c r="C193" s="34"/>
      <c r="D193" s="29"/>
      <c r="E193" s="29"/>
      <c r="F193" s="29"/>
      <c r="G193" s="29"/>
      <c r="H193" s="29"/>
      <c r="I193" s="29"/>
      <c r="J193" s="29"/>
      <c r="K193" s="29"/>
      <c r="L193" s="29"/>
      <c r="M193" s="29"/>
      <c r="N193" s="29"/>
      <c r="O193" s="30"/>
      <c r="P193" s="30"/>
      <c r="Q193" s="30"/>
      <c r="R193" s="30"/>
    </row>
    <row r="194" spans="1:18" s="32" customFormat="1" ht="12.75" customHeight="1" x14ac:dyDescent="0.2">
      <c r="A194" s="30"/>
      <c r="B194" s="29"/>
      <c r="C194" s="34"/>
      <c r="D194" s="29"/>
      <c r="E194" s="29"/>
      <c r="F194" s="29"/>
      <c r="G194" s="29"/>
      <c r="H194" s="29"/>
      <c r="I194" s="29"/>
      <c r="J194" s="29"/>
      <c r="K194" s="29"/>
      <c r="L194" s="29"/>
      <c r="M194" s="29"/>
      <c r="N194" s="29"/>
      <c r="O194" s="30"/>
      <c r="P194" s="30"/>
      <c r="Q194" s="30"/>
      <c r="R194" s="30"/>
    </row>
    <row r="195" spans="1:18" s="32" customFormat="1" ht="12.75" customHeight="1" x14ac:dyDescent="0.2">
      <c r="A195" s="30"/>
      <c r="B195" s="29"/>
      <c r="C195" s="34"/>
      <c r="D195" s="29"/>
      <c r="E195" s="29"/>
      <c r="F195" s="29"/>
      <c r="G195" s="29"/>
      <c r="H195" s="29"/>
      <c r="I195" s="29"/>
      <c r="J195" s="29"/>
      <c r="K195" s="29"/>
      <c r="L195" s="29"/>
      <c r="M195" s="29"/>
      <c r="N195" s="29"/>
      <c r="O195" s="30"/>
      <c r="P195" s="30"/>
      <c r="Q195" s="30"/>
      <c r="R195" s="30"/>
    </row>
    <row r="196" spans="1:18" s="32" customFormat="1" ht="12.75" customHeight="1" x14ac:dyDescent="0.2">
      <c r="A196" s="30"/>
      <c r="B196" s="29"/>
      <c r="C196" s="34"/>
      <c r="D196" s="29"/>
      <c r="E196" s="29"/>
      <c r="F196" s="29"/>
      <c r="G196" s="29"/>
      <c r="H196" s="29"/>
      <c r="I196" s="29"/>
      <c r="J196" s="29"/>
      <c r="K196" s="29"/>
      <c r="L196" s="29"/>
      <c r="M196" s="29"/>
      <c r="N196" s="29"/>
      <c r="O196" s="30"/>
      <c r="P196" s="30"/>
      <c r="Q196" s="30"/>
      <c r="R196" s="30"/>
    </row>
    <row r="197" spans="1:18" s="32" customFormat="1" ht="12.75" customHeight="1" x14ac:dyDescent="0.2">
      <c r="A197" s="30"/>
      <c r="B197" s="29"/>
      <c r="C197" s="34"/>
      <c r="D197" s="29"/>
      <c r="E197" s="29"/>
      <c r="F197" s="29"/>
      <c r="G197" s="29"/>
      <c r="H197" s="29"/>
      <c r="I197" s="29"/>
      <c r="J197" s="29"/>
      <c r="K197" s="29"/>
      <c r="L197" s="29"/>
      <c r="M197" s="29"/>
      <c r="N197" s="29"/>
      <c r="O197" s="30"/>
      <c r="P197" s="30"/>
      <c r="Q197" s="30"/>
      <c r="R197" s="30"/>
    </row>
    <row r="198" spans="1:18" s="32" customFormat="1" ht="12.75" customHeight="1" x14ac:dyDescent="0.2">
      <c r="A198" s="30"/>
      <c r="B198" s="29"/>
      <c r="C198" s="34"/>
      <c r="D198" s="29"/>
      <c r="E198" s="29"/>
      <c r="F198" s="29"/>
      <c r="G198" s="29"/>
      <c r="H198" s="29"/>
      <c r="I198" s="29"/>
      <c r="J198" s="29"/>
      <c r="K198" s="29"/>
      <c r="L198" s="29"/>
      <c r="M198" s="29"/>
      <c r="N198" s="29"/>
      <c r="O198" s="30"/>
      <c r="P198" s="30"/>
      <c r="Q198" s="30"/>
      <c r="R198" s="30"/>
    </row>
    <row r="199" spans="1:18" s="32" customFormat="1" ht="12.75" customHeight="1" x14ac:dyDescent="0.2">
      <c r="A199" s="30"/>
      <c r="B199" s="29"/>
      <c r="C199" s="34"/>
      <c r="D199" s="29"/>
      <c r="E199" s="29"/>
      <c r="F199" s="29"/>
      <c r="G199" s="29"/>
      <c r="H199" s="29"/>
      <c r="I199" s="29"/>
      <c r="J199" s="29"/>
      <c r="K199" s="29"/>
      <c r="L199" s="29"/>
      <c r="M199" s="29"/>
      <c r="N199" s="29"/>
      <c r="O199" s="30"/>
      <c r="P199" s="30"/>
      <c r="Q199" s="30"/>
      <c r="R199" s="30"/>
    </row>
    <row r="200" spans="1:18" s="32" customFormat="1" ht="12.75" customHeight="1" x14ac:dyDescent="0.2">
      <c r="A200" s="30"/>
      <c r="B200" s="29"/>
      <c r="C200" s="34"/>
      <c r="D200" s="29"/>
      <c r="E200" s="29"/>
      <c r="F200" s="29"/>
      <c r="G200" s="29"/>
      <c r="H200" s="29"/>
      <c r="I200" s="29"/>
      <c r="J200" s="29"/>
      <c r="K200" s="29"/>
      <c r="L200" s="29"/>
      <c r="M200" s="29"/>
      <c r="N200" s="29"/>
      <c r="O200" s="30"/>
      <c r="P200" s="30"/>
      <c r="Q200" s="30"/>
      <c r="R200" s="30"/>
    </row>
    <row r="201" spans="1:18" s="32" customFormat="1" ht="12.75" customHeight="1" x14ac:dyDescent="0.2">
      <c r="A201" s="30"/>
      <c r="B201" s="29"/>
      <c r="C201" s="34"/>
      <c r="D201" s="29"/>
      <c r="E201" s="29"/>
      <c r="F201" s="29"/>
      <c r="G201" s="29"/>
      <c r="H201" s="29"/>
      <c r="I201" s="29"/>
      <c r="J201" s="29"/>
      <c r="K201" s="29"/>
      <c r="L201" s="29"/>
      <c r="M201" s="29"/>
      <c r="N201" s="29"/>
      <c r="O201" s="30"/>
      <c r="P201" s="30"/>
      <c r="Q201" s="30"/>
      <c r="R201" s="30"/>
    </row>
    <row r="202" spans="1:18" s="32" customFormat="1" ht="12.75" customHeight="1" x14ac:dyDescent="0.2">
      <c r="A202" s="30"/>
      <c r="B202" s="29"/>
      <c r="C202" s="34"/>
      <c r="D202" s="29"/>
      <c r="E202" s="29"/>
      <c r="F202" s="29"/>
      <c r="G202" s="29"/>
      <c r="H202" s="29"/>
      <c r="I202" s="29"/>
      <c r="J202" s="29"/>
      <c r="K202" s="29"/>
      <c r="L202" s="29"/>
      <c r="M202" s="29"/>
      <c r="N202" s="29"/>
      <c r="O202" s="30"/>
      <c r="P202" s="30"/>
      <c r="Q202" s="30"/>
      <c r="R202" s="30"/>
    </row>
    <row r="203" spans="1:18" s="32" customFormat="1" ht="12.75" customHeight="1" x14ac:dyDescent="0.2">
      <c r="A203" s="30"/>
      <c r="B203" s="29"/>
      <c r="C203" s="34"/>
      <c r="D203" s="29"/>
      <c r="E203" s="29"/>
      <c r="F203" s="29"/>
      <c r="G203" s="29"/>
      <c r="H203" s="29"/>
      <c r="I203" s="29"/>
      <c r="J203" s="29"/>
      <c r="K203" s="29"/>
      <c r="L203" s="29"/>
      <c r="M203" s="29"/>
      <c r="N203" s="29"/>
      <c r="O203" s="30"/>
      <c r="P203" s="30"/>
      <c r="Q203" s="30"/>
      <c r="R203" s="30"/>
    </row>
    <row r="204" spans="1:18" s="32" customFormat="1" ht="12.75" customHeight="1" x14ac:dyDescent="0.2">
      <c r="A204" s="30"/>
      <c r="B204" s="29"/>
      <c r="C204" s="34"/>
      <c r="D204" s="29"/>
      <c r="E204" s="29"/>
      <c r="F204" s="29"/>
      <c r="G204" s="29"/>
      <c r="H204" s="29"/>
      <c r="I204" s="29"/>
      <c r="J204" s="29"/>
      <c r="K204" s="29"/>
      <c r="L204" s="29"/>
      <c r="M204" s="29"/>
      <c r="N204" s="29"/>
      <c r="O204" s="30"/>
      <c r="P204" s="30"/>
      <c r="Q204" s="30"/>
      <c r="R204" s="30"/>
    </row>
    <row r="205" spans="1:18" s="32" customFormat="1" ht="12.75" customHeight="1" x14ac:dyDescent="0.2">
      <c r="A205" s="30"/>
      <c r="B205" s="29"/>
      <c r="C205" s="34"/>
      <c r="D205" s="29"/>
      <c r="E205" s="29"/>
      <c r="F205" s="29"/>
      <c r="G205" s="29"/>
      <c r="H205" s="29"/>
      <c r="I205" s="29"/>
      <c r="J205" s="29"/>
      <c r="K205" s="29"/>
      <c r="L205" s="29"/>
      <c r="M205" s="29"/>
      <c r="N205" s="29"/>
      <c r="O205" s="30"/>
      <c r="P205" s="30"/>
      <c r="Q205" s="30"/>
      <c r="R205" s="30"/>
    </row>
    <row r="206" spans="1:18" s="32" customFormat="1" ht="12.75" customHeight="1" x14ac:dyDescent="0.2">
      <c r="A206" s="30"/>
      <c r="B206" s="29"/>
      <c r="C206" s="34"/>
      <c r="D206" s="29"/>
      <c r="E206" s="29"/>
      <c r="F206" s="29"/>
      <c r="G206" s="29"/>
      <c r="H206" s="29"/>
      <c r="I206" s="29"/>
      <c r="J206" s="29"/>
      <c r="K206" s="29"/>
      <c r="L206" s="29"/>
      <c r="M206" s="29"/>
      <c r="N206" s="29"/>
      <c r="O206" s="30"/>
      <c r="P206" s="30"/>
      <c r="Q206" s="30"/>
      <c r="R206" s="30"/>
    </row>
    <row r="207" spans="1:18" s="32" customFormat="1" ht="12.75" customHeight="1" x14ac:dyDescent="0.2">
      <c r="A207" s="30"/>
      <c r="B207" s="29"/>
      <c r="C207" s="34"/>
      <c r="D207" s="29"/>
      <c r="E207" s="29"/>
      <c r="F207" s="29"/>
      <c r="G207" s="29"/>
      <c r="H207" s="29"/>
      <c r="I207" s="29"/>
      <c r="J207" s="29"/>
      <c r="K207" s="29"/>
      <c r="L207" s="29"/>
      <c r="M207" s="29"/>
      <c r="N207" s="29"/>
      <c r="O207" s="30"/>
      <c r="P207" s="30"/>
      <c r="Q207" s="30"/>
      <c r="R207" s="30"/>
    </row>
    <row r="208" spans="1:18" s="32" customFormat="1" ht="12.75" customHeight="1" x14ac:dyDescent="0.2">
      <c r="A208" s="30"/>
      <c r="B208" s="29"/>
      <c r="C208" s="34"/>
      <c r="D208" s="29"/>
      <c r="E208" s="29"/>
      <c r="F208" s="29"/>
      <c r="G208" s="29"/>
      <c r="H208" s="29"/>
      <c r="I208" s="29"/>
      <c r="J208" s="29"/>
      <c r="K208" s="29"/>
      <c r="L208" s="29"/>
      <c r="M208" s="29"/>
      <c r="N208" s="29"/>
      <c r="O208" s="30"/>
      <c r="P208" s="30"/>
      <c r="Q208" s="30"/>
      <c r="R208" s="30"/>
    </row>
    <row r="209" spans="1:18" s="32" customFormat="1" ht="12.75" customHeight="1" x14ac:dyDescent="0.2">
      <c r="A209" s="30"/>
      <c r="B209" s="29"/>
      <c r="C209" s="34"/>
      <c r="D209" s="29"/>
      <c r="E209" s="29"/>
      <c r="F209" s="29"/>
      <c r="G209" s="29"/>
      <c r="H209" s="29"/>
      <c r="I209" s="29"/>
      <c r="J209" s="29"/>
      <c r="K209" s="29"/>
      <c r="L209" s="29"/>
      <c r="M209" s="29"/>
      <c r="N209" s="29"/>
      <c r="O209" s="30"/>
      <c r="P209" s="30"/>
      <c r="Q209" s="30"/>
      <c r="R209" s="30"/>
    </row>
    <row r="210" spans="1:18" s="32" customFormat="1" ht="12.75" customHeight="1" x14ac:dyDescent="0.2">
      <c r="A210" s="30"/>
      <c r="B210" s="29"/>
      <c r="C210" s="34"/>
      <c r="D210" s="29"/>
      <c r="E210" s="29"/>
      <c r="F210" s="29"/>
      <c r="G210" s="29"/>
      <c r="H210" s="29"/>
      <c r="I210" s="29"/>
      <c r="J210" s="29"/>
      <c r="K210" s="29"/>
      <c r="L210" s="29"/>
      <c r="M210" s="29"/>
      <c r="N210" s="29"/>
      <c r="O210" s="30"/>
      <c r="P210" s="30"/>
      <c r="Q210" s="30"/>
      <c r="R210" s="30"/>
    </row>
    <row r="211" spans="1:18" s="32" customFormat="1" ht="12.75" customHeight="1" x14ac:dyDescent="0.2">
      <c r="A211" s="30"/>
      <c r="B211" s="29"/>
      <c r="C211" s="34"/>
      <c r="D211" s="29"/>
      <c r="E211" s="29"/>
      <c r="F211" s="29"/>
      <c r="G211" s="29"/>
      <c r="H211" s="29"/>
      <c r="I211" s="29"/>
      <c r="J211" s="29"/>
      <c r="K211" s="29"/>
      <c r="L211" s="29"/>
      <c r="M211" s="29"/>
      <c r="N211" s="29"/>
      <c r="O211" s="30"/>
      <c r="P211" s="30"/>
      <c r="Q211" s="30"/>
      <c r="R211" s="30"/>
    </row>
    <row r="212" spans="1:18" s="32" customFormat="1" ht="12.75" customHeight="1" x14ac:dyDescent="0.2">
      <c r="A212" s="30"/>
      <c r="B212" s="29"/>
      <c r="C212" s="34"/>
      <c r="D212" s="29"/>
      <c r="E212" s="29"/>
      <c r="F212" s="29"/>
      <c r="G212" s="29"/>
      <c r="H212" s="29"/>
      <c r="I212" s="29"/>
      <c r="J212" s="29"/>
      <c r="K212" s="29"/>
      <c r="L212" s="29"/>
      <c r="M212" s="29"/>
      <c r="N212" s="29"/>
      <c r="O212" s="30"/>
      <c r="P212" s="30"/>
      <c r="Q212" s="30"/>
      <c r="R212" s="30"/>
    </row>
    <row r="213" spans="1:18" s="32" customFormat="1" ht="12.75" customHeight="1" x14ac:dyDescent="0.2">
      <c r="A213" s="30"/>
      <c r="B213" s="29"/>
      <c r="C213" s="34"/>
      <c r="D213" s="29"/>
      <c r="E213" s="29"/>
      <c r="F213" s="29"/>
      <c r="G213" s="29"/>
      <c r="H213" s="29"/>
      <c r="I213" s="29"/>
      <c r="J213" s="29"/>
      <c r="K213" s="29"/>
      <c r="L213" s="29"/>
      <c r="M213" s="29"/>
      <c r="N213" s="29"/>
      <c r="O213" s="30"/>
      <c r="P213" s="30"/>
      <c r="Q213" s="30"/>
      <c r="R213" s="30"/>
    </row>
    <row r="214" spans="1:18" s="32" customFormat="1" ht="12.75" customHeight="1" x14ac:dyDescent="0.2">
      <c r="A214" s="30"/>
      <c r="B214" s="29"/>
      <c r="C214" s="34"/>
      <c r="D214" s="29"/>
      <c r="E214" s="29"/>
      <c r="F214" s="29"/>
      <c r="G214" s="29"/>
      <c r="H214" s="29"/>
      <c r="I214" s="29"/>
      <c r="J214" s="29"/>
      <c r="K214" s="29"/>
      <c r="L214" s="29"/>
      <c r="M214" s="29"/>
      <c r="N214" s="29"/>
      <c r="O214" s="30"/>
      <c r="P214" s="30"/>
      <c r="Q214" s="30"/>
      <c r="R214" s="30"/>
    </row>
    <row r="215" spans="1:18" s="32" customFormat="1" ht="12.75" customHeight="1" x14ac:dyDescent="0.2">
      <c r="A215" s="30"/>
      <c r="B215" s="29"/>
      <c r="C215" s="34"/>
      <c r="D215" s="29"/>
      <c r="E215" s="29"/>
      <c r="F215" s="29"/>
      <c r="G215" s="29"/>
      <c r="H215" s="29"/>
      <c r="I215" s="29"/>
      <c r="J215" s="29"/>
      <c r="K215" s="29"/>
      <c r="L215" s="29"/>
      <c r="M215" s="29"/>
      <c r="N215" s="29"/>
      <c r="O215" s="30"/>
      <c r="P215" s="30"/>
      <c r="Q215" s="30"/>
      <c r="R215" s="30"/>
    </row>
    <row r="216" spans="1:18" s="32" customFormat="1" ht="12.75" customHeight="1" x14ac:dyDescent="0.2">
      <c r="A216" s="30"/>
      <c r="B216" s="29"/>
      <c r="C216" s="34"/>
      <c r="D216" s="29"/>
      <c r="E216" s="29"/>
      <c r="F216" s="29"/>
      <c r="G216" s="29"/>
      <c r="H216" s="29"/>
      <c r="I216" s="29"/>
      <c r="J216" s="29"/>
      <c r="K216" s="29"/>
      <c r="L216" s="29"/>
      <c r="M216" s="29"/>
      <c r="N216" s="29"/>
      <c r="O216" s="30"/>
      <c r="P216" s="30"/>
      <c r="Q216" s="30"/>
      <c r="R216" s="30"/>
    </row>
    <row r="217" spans="1:18" s="32" customFormat="1" ht="12.75" customHeight="1" x14ac:dyDescent="0.2">
      <c r="A217" s="30"/>
      <c r="B217" s="29"/>
      <c r="C217" s="34"/>
      <c r="D217" s="29"/>
      <c r="E217" s="29"/>
      <c r="F217" s="29"/>
      <c r="G217" s="29"/>
      <c r="H217" s="29"/>
      <c r="I217" s="29"/>
      <c r="J217" s="29"/>
      <c r="K217" s="29"/>
      <c r="L217" s="29"/>
      <c r="M217" s="29"/>
      <c r="N217" s="29"/>
      <c r="O217" s="30"/>
      <c r="P217" s="30"/>
      <c r="Q217" s="30"/>
      <c r="R217" s="30"/>
    </row>
    <row r="218" spans="1:18" s="32" customFormat="1" ht="12.75" customHeight="1" x14ac:dyDescent="0.2">
      <c r="A218" s="30"/>
      <c r="B218" s="29"/>
      <c r="C218" s="34"/>
      <c r="D218" s="29"/>
      <c r="E218" s="29"/>
      <c r="F218" s="29"/>
      <c r="G218" s="29"/>
      <c r="H218" s="29"/>
      <c r="I218" s="29"/>
      <c r="J218" s="29"/>
      <c r="K218" s="29"/>
      <c r="L218" s="29"/>
      <c r="M218" s="29"/>
      <c r="N218" s="29"/>
      <c r="O218" s="30"/>
      <c r="P218" s="30"/>
      <c r="Q218" s="30"/>
      <c r="R218" s="30"/>
    </row>
    <row r="219" spans="1:18" s="32" customFormat="1" ht="12.75" customHeight="1" x14ac:dyDescent="0.2">
      <c r="A219" s="30"/>
      <c r="B219" s="29"/>
      <c r="C219" s="34"/>
      <c r="D219" s="29"/>
      <c r="E219" s="29"/>
      <c r="F219" s="29"/>
      <c r="G219" s="29"/>
      <c r="H219" s="29"/>
      <c r="I219" s="29"/>
      <c r="J219" s="29"/>
      <c r="K219" s="29"/>
      <c r="L219" s="29"/>
      <c r="M219" s="29"/>
      <c r="N219" s="29"/>
      <c r="O219" s="30"/>
      <c r="P219" s="30"/>
      <c r="Q219" s="30"/>
      <c r="R219" s="30"/>
    </row>
    <row r="220" spans="1:18" s="32" customFormat="1" ht="12.75" customHeight="1" x14ac:dyDescent="0.2">
      <c r="A220" s="30"/>
      <c r="B220" s="29"/>
      <c r="C220" s="34"/>
      <c r="D220" s="29"/>
      <c r="E220" s="29"/>
      <c r="F220" s="29"/>
      <c r="G220" s="29"/>
      <c r="H220" s="29"/>
      <c r="I220" s="29"/>
      <c r="J220" s="29"/>
      <c r="K220" s="29"/>
      <c r="L220" s="29"/>
      <c r="M220" s="29"/>
      <c r="N220" s="29"/>
      <c r="O220" s="30"/>
      <c r="P220" s="30"/>
      <c r="Q220" s="30"/>
      <c r="R220" s="30"/>
    </row>
    <row r="221" spans="1:18" s="32" customFormat="1" ht="12.75" customHeight="1" x14ac:dyDescent="0.2">
      <c r="A221" s="30"/>
      <c r="B221" s="29"/>
      <c r="C221" s="34"/>
      <c r="D221" s="29"/>
      <c r="E221" s="29"/>
      <c r="F221" s="29"/>
      <c r="G221" s="29"/>
      <c r="H221" s="29"/>
      <c r="I221" s="29"/>
      <c r="J221" s="29"/>
      <c r="K221" s="29"/>
      <c r="L221" s="29"/>
      <c r="M221" s="29"/>
      <c r="N221" s="29"/>
      <c r="O221" s="30"/>
      <c r="P221" s="30"/>
      <c r="Q221" s="30"/>
      <c r="R221" s="30"/>
    </row>
    <row r="222" spans="1:18" s="32" customFormat="1" ht="12.75" customHeight="1" x14ac:dyDescent="0.2">
      <c r="A222" s="30"/>
      <c r="B222" s="29"/>
      <c r="C222" s="34"/>
      <c r="D222" s="29"/>
      <c r="E222" s="29"/>
      <c r="F222" s="29"/>
      <c r="G222" s="29"/>
      <c r="H222" s="29"/>
      <c r="I222" s="29"/>
      <c r="J222" s="29"/>
      <c r="K222" s="29"/>
      <c r="L222" s="29"/>
      <c r="M222" s="29"/>
      <c r="N222" s="29"/>
      <c r="O222" s="30"/>
      <c r="P222" s="30"/>
      <c r="Q222" s="30"/>
      <c r="R222" s="30"/>
    </row>
    <row r="223" spans="1:18" s="32" customFormat="1" ht="12.75" customHeight="1" x14ac:dyDescent="0.2">
      <c r="A223" s="30"/>
      <c r="B223" s="29"/>
      <c r="C223" s="34"/>
      <c r="D223" s="29"/>
      <c r="E223" s="29"/>
      <c r="F223" s="29"/>
      <c r="G223" s="29"/>
      <c r="H223" s="29"/>
      <c r="I223" s="29"/>
      <c r="J223" s="29"/>
      <c r="K223" s="29"/>
      <c r="L223" s="29"/>
      <c r="M223" s="29"/>
      <c r="N223" s="29"/>
      <c r="O223" s="30"/>
      <c r="P223" s="30"/>
      <c r="Q223" s="30"/>
      <c r="R223" s="30"/>
    </row>
    <row r="224" spans="1:18" s="32" customFormat="1" ht="12.75" customHeight="1" x14ac:dyDescent="0.2">
      <c r="A224" s="30"/>
      <c r="B224" s="29"/>
      <c r="C224" s="34"/>
      <c r="D224" s="29"/>
      <c r="E224" s="29"/>
      <c r="F224" s="29"/>
      <c r="G224" s="29"/>
      <c r="H224" s="29"/>
      <c r="I224" s="29"/>
      <c r="J224" s="29"/>
      <c r="K224" s="29"/>
      <c r="L224" s="29"/>
      <c r="M224" s="29"/>
      <c r="N224" s="29"/>
      <c r="O224" s="30"/>
      <c r="P224" s="30"/>
      <c r="Q224" s="30"/>
      <c r="R224" s="30"/>
    </row>
    <row r="225" spans="1:18" s="32" customFormat="1" ht="12.75" customHeight="1" x14ac:dyDescent="0.2">
      <c r="A225" s="30"/>
      <c r="B225" s="29"/>
      <c r="C225" s="34"/>
      <c r="D225" s="29"/>
      <c r="E225" s="29"/>
      <c r="F225" s="29"/>
      <c r="G225" s="29"/>
      <c r="H225" s="29"/>
      <c r="I225" s="29"/>
      <c r="J225" s="29"/>
      <c r="K225" s="29"/>
      <c r="L225" s="29"/>
      <c r="M225" s="29"/>
      <c r="N225" s="29"/>
      <c r="O225" s="30"/>
      <c r="P225" s="30"/>
      <c r="Q225" s="30"/>
      <c r="R225" s="30"/>
    </row>
    <row r="226" spans="1:18" s="32" customFormat="1" ht="12.75" customHeight="1" x14ac:dyDescent="0.2">
      <c r="A226" s="30"/>
      <c r="B226" s="29"/>
      <c r="C226" s="34"/>
      <c r="D226" s="29"/>
      <c r="E226" s="29"/>
      <c r="F226" s="29"/>
      <c r="G226" s="29"/>
      <c r="H226" s="29"/>
      <c r="I226" s="29"/>
      <c r="J226" s="29"/>
      <c r="K226" s="29"/>
      <c r="L226" s="29"/>
      <c r="M226" s="29"/>
      <c r="N226" s="29"/>
      <c r="O226" s="30"/>
      <c r="P226" s="30"/>
      <c r="Q226" s="30"/>
      <c r="R226" s="30"/>
    </row>
    <row r="227" spans="1:18" s="32" customFormat="1" ht="12.75" customHeight="1" x14ac:dyDescent="0.2">
      <c r="A227" s="30"/>
      <c r="B227" s="29"/>
      <c r="C227" s="34"/>
      <c r="D227" s="29"/>
      <c r="E227" s="29"/>
      <c r="F227" s="29"/>
      <c r="G227" s="29"/>
      <c r="H227" s="29"/>
      <c r="I227" s="29"/>
      <c r="J227" s="29"/>
      <c r="K227" s="29"/>
      <c r="L227" s="29"/>
      <c r="M227" s="29"/>
      <c r="N227" s="29"/>
      <c r="O227" s="30"/>
      <c r="P227" s="30"/>
      <c r="Q227" s="30"/>
      <c r="R227" s="30"/>
    </row>
    <row r="228" spans="1:18" s="32" customFormat="1" ht="12.75" customHeight="1" x14ac:dyDescent="0.2">
      <c r="A228" s="30"/>
      <c r="B228" s="29"/>
      <c r="C228" s="34"/>
      <c r="D228" s="29"/>
      <c r="E228" s="29"/>
      <c r="F228" s="29"/>
      <c r="G228" s="29"/>
      <c r="H228" s="29"/>
      <c r="I228" s="29"/>
      <c r="J228" s="29"/>
      <c r="K228" s="29"/>
      <c r="L228" s="29"/>
      <c r="M228" s="29"/>
      <c r="N228" s="29"/>
      <c r="O228" s="30"/>
      <c r="P228" s="30"/>
      <c r="Q228" s="30"/>
      <c r="R228" s="30"/>
    </row>
    <row r="229" spans="1:18" s="32" customFormat="1" ht="12.75" customHeight="1" x14ac:dyDescent="0.2">
      <c r="A229" s="30"/>
      <c r="B229" s="29"/>
      <c r="C229" s="34"/>
      <c r="D229" s="29"/>
      <c r="E229" s="29"/>
      <c r="F229" s="29"/>
      <c r="G229" s="29"/>
      <c r="H229" s="29"/>
      <c r="I229" s="29"/>
      <c r="J229" s="29"/>
      <c r="K229" s="29"/>
      <c r="L229" s="29"/>
      <c r="M229" s="29"/>
      <c r="N229" s="29"/>
      <c r="O229" s="30"/>
      <c r="P229" s="30"/>
      <c r="Q229" s="30"/>
      <c r="R229" s="30"/>
    </row>
    <row r="230" spans="1:18" s="32" customFormat="1" ht="12.75" customHeight="1" x14ac:dyDescent="0.2">
      <c r="A230" s="30"/>
      <c r="B230" s="29"/>
      <c r="C230" s="34"/>
      <c r="D230" s="29"/>
      <c r="E230" s="29"/>
      <c r="F230" s="29"/>
      <c r="G230" s="29"/>
      <c r="H230" s="29"/>
      <c r="I230" s="29"/>
      <c r="J230" s="29"/>
      <c r="K230" s="29"/>
      <c r="L230" s="29"/>
      <c r="M230" s="29"/>
      <c r="N230" s="29"/>
      <c r="O230" s="30"/>
      <c r="P230" s="30"/>
      <c r="Q230" s="30"/>
      <c r="R230" s="30"/>
    </row>
    <row r="231" spans="1:18" s="32" customFormat="1" ht="12.75" customHeight="1" x14ac:dyDescent="0.2">
      <c r="A231" s="30"/>
      <c r="B231" s="29"/>
      <c r="C231" s="34"/>
      <c r="D231" s="29"/>
      <c r="E231" s="29"/>
      <c r="F231" s="29"/>
      <c r="G231" s="29"/>
      <c r="H231" s="29"/>
      <c r="I231" s="29"/>
      <c r="J231" s="29"/>
      <c r="K231" s="29"/>
      <c r="L231" s="29"/>
      <c r="M231" s="29"/>
      <c r="N231" s="29"/>
      <c r="O231" s="30"/>
      <c r="P231" s="30"/>
      <c r="Q231" s="30"/>
      <c r="R231" s="30"/>
    </row>
    <row r="232" spans="1:18" s="32" customFormat="1" ht="12.75" customHeight="1" x14ac:dyDescent="0.2">
      <c r="A232" s="30"/>
      <c r="B232" s="29"/>
      <c r="C232" s="34"/>
      <c r="D232" s="29"/>
      <c r="E232" s="29"/>
      <c r="F232" s="29"/>
      <c r="G232" s="29"/>
      <c r="H232" s="29"/>
      <c r="I232" s="29"/>
      <c r="J232" s="29"/>
      <c r="K232" s="29"/>
      <c r="L232" s="29"/>
      <c r="M232" s="29"/>
      <c r="N232" s="29"/>
      <c r="O232" s="30"/>
      <c r="P232" s="30"/>
      <c r="Q232" s="30"/>
      <c r="R232" s="30"/>
    </row>
    <row r="233" spans="1:18" s="32" customFormat="1" ht="12.75" customHeight="1" x14ac:dyDescent="0.2">
      <c r="A233" s="30"/>
      <c r="B233" s="29"/>
      <c r="C233" s="34"/>
      <c r="D233" s="29"/>
      <c r="E233" s="29"/>
      <c r="F233" s="29"/>
      <c r="G233" s="29"/>
      <c r="H233" s="29"/>
      <c r="I233" s="29"/>
      <c r="J233" s="29"/>
      <c r="K233" s="29"/>
      <c r="L233" s="29"/>
      <c r="M233" s="29"/>
      <c r="N233" s="29"/>
      <c r="O233" s="30"/>
      <c r="P233" s="30"/>
      <c r="Q233" s="30"/>
      <c r="R233" s="30"/>
    </row>
    <row r="234" spans="1:18" s="32" customFormat="1" ht="12.75" customHeight="1" x14ac:dyDescent="0.2">
      <c r="A234" s="30"/>
      <c r="B234" s="29"/>
      <c r="C234" s="34"/>
      <c r="D234" s="29"/>
      <c r="E234" s="29"/>
      <c r="F234" s="29"/>
      <c r="G234" s="29"/>
      <c r="H234" s="29"/>
      <c r="I234" s="29"/>
      <c r="J234" s="29"/>
      <c r="K234" s="29"/>
      <c r="L234" s="29"/>
      <c r="M234" s="29"/>
      <c r="N234" s="29"/>
      <c r="O234" s="30"/>
      <c r="P234" s="30"/>
      <c r="Q234" s="30"/>
      <c r="R234" s="30"/>
    </row>
    <row r="235" spans="1:18" s="32" customFormat="1" ht="12.75" customHeight="1" x14ac:dyDescent="0.2">
      <c r="A235" s="30"/>
      <c r="B235" s="29"/>
      <c r="C235" s="34"/>
      <c r="D235" s="29"/>
      <c r="E235" s="29"/>
      <c r="F235" s="29"/>
      <c r="G235" s="29"/>
      <c r="H235" s="29"/>
      <c r="I235" s="29"/>
      <c r="J235" s="29"/>
      <c r="K235" s="29"/>
      <c r="L235" s="29"/>
      <c r="M235" s="29"/>
      <c r="N235" s="29"/>
      <c r="O235" s="30"/>
      <c r="P235" s="30"/>
      <c r="Q235" s="30"/>
      <c r="R235" s="30"/>
    </row>
    <row r="236" spans="1:18" s="32" customFormat="1" ht="12.75" customHeight="1" x14ac:dyDescent="0.2">
      <c r="A236" s="30"/>
      <c r="B236" s="29"/>
      <c r="C236" s="34"/>
      <c r="D236" s="29"/>
      <c r="E236" s="29"/>
      <c r="F236" s="29"/>
      <c r="G236" s="29"/>
      <c r="H236" s="29"/>
      <c r="I236" s="29"/>
      <c r="J236" s="29"/>
      <c r="K236" s="29"/>
      <c r="L236" s="29"/>
      <c r="M236" s="29"/>
      <c r="N236" s="29"/>
      <c r="O236" s="30"/>
      <c r="P236" s="30"/>
      <c r="Q236" s="30"/>
      <c r="R236" s="30"/>
    </row>
    <row r="237" spans="1:18" s="32" customFormat="1" ht="12.75" customHeight="1" x14ac:dyDescent="0.2">
      <c r="A237" s="30"/>
      <c r="B237" s="29"/>
      <c r="C237" s="34"/>
      <c r="D237" s="29"/>
      <c r="E237" s="29"/>
      <c r="F237" s="29"/>
      <c r="G237" s="29"/>
      <c r="H237" s="29"/>
      <c r="I237" s="29"/>
      <c r="J237" s="29"/>
      <c r="K237" s="29"/>
      <c r="L237" s="29"/>
      <c r="M237" s="29"/>
      <c r="N237" s="29"/>
      <c r="O237" s="30"/>
      <c r="P237" s="30"/>
      <c r="Q237" s="30"/>
      <c r="R237" s="30"/>
    </row>
    <row r="238" spans="1:18" s="32" customFormat="1" ht="12.75" customHeight="1" x14ac:dyDescent="0.2">
      <c r="A238" s="30"/>
      <c r="B238" s="29"/>
      <c r="C238" s="34"/>
      <c r="D238" s="29"/>
      <c r="E238" s="29"/>
      <c r="F238" s="29"/>
      <c r="G238" s="29"/>
      <c r="H238" s="29"/>
      <c r="I238" s="29"/>
      <c r="J238" s="29"/>
      <c r="K238" s="29"/>
      <c r="L238" s="29"/>
      <c r="M238" s="29"/>
      <c r="N238" s="29"/>
      <c r="O238" s="30"/>
      <c r="P238" s="30"/>
      <c r="Q238" s="30"/>
      <c r="R238" s="30"/>
    </row>
    <row r="239" spans="1:18" s="32" customFormat="1" ht="12.75" customHeight="1" x14ac:dyDescent="0.2">
      <c r="A239" s="30"/>
      <c r="B239" s="29"/>
      <c r="C239" s="34"/>
      <c r="D239" s="29"/>
      <c r="E239" s="29"/>
      <c r="F239" s="29"/>
      <c r="G239" s="29"/>
      <c r="H239" s="29"/>
      <c r="I239" s="29"/>
      <c r="J239" s="29"/>
      <c r="K239" s="29"/>
      <c r="L239" s="29"/>
      <c r="M239" s="29"/>
      <c r="N239" s="29"/>
      <c r="O239" s="30"/>
      <c r="P239" s="30"/>
      <c r="Q239" s="30"/>
      <c r="R239" s="30"/>
    </row>
    <row r="240" spans="1:18" s="32" customFormat="1" ht="12.75" customHeight="1" x14ac:dyDescent="0.2">
      <c r="A240" s="30"/>
      <c r="B240" s="29"/>
      <c r="C240" s="34"/>
      <c r="D240" s="29"/>
      <c r="E240" s="29"/>
      <c r="F240" s="29"/>
      <c r="G240" s="29"/>
      <c r="H240" s="29"/>
      <c r="I240" s="29"/>
      <c r="J240" s="29"/>
      <c r="K240" s="29"/>
      <c r="L240" s="29"/>
      <c r="M240" s="29"/>
      <c r="N240" s="29"/>
      <c r="O240" s="30"/>
      <c r="P240" s="30"/>
      <c r="Q240" s="30"/>
      <c r="R240" s="30"/>
    </row>
    <row r="241" spans="1:18" s="32" customFormat="1" ht="12.75" customHeight="1" x14ac:dyDescent="0.2">
      <c r="A241" s="30"/>
      <c r="B241" s="29"/>
      <c r="C241" s="34"/>
      <c r="D241" s="29"/>
      <c r="E241" s="29"/>
      <c r="F241" s="29"/>
      <c r="G241" s="29"/>
      <c r="H241" s="29"/>
      <c r="I241" s="29"/>
      <c r="J241" s="29"/>
      <c r="K241" s="29"/>
      <c r="L241" s="29"/>
      <c r="M241" s="29"/>
      <c r="N241" s="29"/>
      <c r="O241" s="30"/>
      <c r="P241" s="30"/>
      <c r="Q241" s="30"/>
      <c r="R241" s="30"/>
    </row>
    <row r="242" spans="1:18" s="32" customFormat="1" ht="12.75" customHeight="1" x14ac:dyDescent="0.2">
      <c r="A242" s="30"/>
      <c r="B242" s="29"/>
      <c r="C242" s="34"/>
      <c r="D242" s="29"/>
      <c r="E242" s="29"/>
      <c r="F242" s="29"/>
      <c r="G242" s="29"/>
      <c r="H242" s="29"/>
      <c r="I242" s="29"/>
      <c r="J242" s="29"/>
      <c r="K242" s="29"/>
      <c r="L242" s="29"/>
      <c r="M242" s="29"/>
      <c r="N242" s="29"/>
      <c r="O242" s="30"/>
      <c r="P242" s="30"/>
      <c r="Q242" s="30"/>
      <c r="R242" s="30"/>
    </row>
    <row r="243" spans="1:18" s="32" customFormat="1" ht="12.75" customHeight="1" x14ac:dyDescent="0.2">
      <c r="A243" s="30"/>
      <c r="B243" s="29"/>
      <c r="C243" s="34"/>
      <c r="D243" s="29"/>
      <c r="E243" s="29"/>
      <c r="F243" s="29"/>
      <c r="G243" s="29"/>
      <c r="H243" s="29"/>
      <c r="I243" s="29"/>
      <c r="J243" s="29"/>
      <c r="K243" s="29"/>
      <c r="L243" s="29"/>
      <c r="M243" s="29"/>
      <c r="N243" s="29"/>
      <c r="O243" s="30"/>
      <c r="P243" s="30"/>
      <c r="Q243" s="30"/>
      <c r="R243" s="30"/>
    </row>
    <row r="244" spans="1:18" s="32" customFormat="1" ht="12.75" customHeight="1" x14ac:dyDescent="0.2">
      <c r="A244" s="30"/>
      <c r="B244" s="29"/>
      <c r="C244" s="34"/>
      <c r="D244" s="29"/>
      <c r="E244" s="29"/>
      <c r="F244" s="29"/>
      <c r="G244" s="29"/>
      <c r="H244" s="29"/>
      <c r="I244" s="29"/>
      <c r="J244" s="29"/>
      <c r="K244" s="29"/>
      <c r="L244" s="29"/>
      <c r="M244" s="29"/>
      <c r="N244" s="29"/>
      <c r="O244" s="30"/>
      <c r="P244" s="30"/>
      <c r="Q244" s="30"/>
      <c r="R244" s="30"/>
    </row>
    <row r="245" spans="1:18" s="32" customFormat="1" ht="12.75" customHeight="1" x14ac:dyDescent="0.2">
      <c r="A245" s="30"/>
      <c r="B245" s="29"/>
      <c r="C245" s="34"/>
      <c r="D245" s="29"/>
      <c r="E245" s="29"/>
      <c r="F245" s="29"/>
      <c r="G245" s="29"/>
      <c r="H245" s="29"/>
      <c r="I245" s="29"/>
      <c r="J245" s="29"/>
      <c r="K245" s="29"/>
      <c r="L245" s="29"/>
      <c r="M245" s="29"/>
      <c r="N245" s="29"/>
      <c r="O245" s="30"/>
      <c r="P245" s="30"/>
      <c r="Q245" s="30"/>
      <c r="R245" s="30"/>
    </row>
    <row r="246" spans="1:18" s="32" customFormat="1" ht="12.75" customHeight="1" x14ac:dyDescent="0.2">
      <c r="A246" s="30"/>
      <c r="B246" s="29"/>
      <c r="C246" s="34"/>
      <c r="D246" s="29"/>
      <c r="E246" s="29"/>
      <c r="F246" s="29"/>
      <c r="G246" s="29"/>
      <c r="H246" s="29"/>
      <c r="I246" s="29"/>
      <c r="J246" s="29"/>
      <c r="K246" s="29"/>
      <c r="L246" s="29"/>
      <c r="M246" s="29"/>
      <c r="N246" s="29"/>
      <c r="O246" s="30"/>
      <c r="P246" s="30"/>
      <c r="Q246" s="30"/>
      <c r="R246" s="30"/>
    </row>
    <row r="247" spans="1:18" s="32" customFormat="1" ht="12.75" customHeight="1" x14ac:dyDescent="0.2">
      <c r="A247" s="30"/>
      <c r="B247" s="29"/>
      <c r="C247" s="34"/>
      <c r="D247" s="29"/>
      <c r="E247" s="29"/>
      <c r="F247" s="29"/>
      <c r="G247" s="29"/>
      <c r="H247" s="29"/>
      <c r="I247" s="29"/>
      <c r="J247" s="29"/>
      <c r="K247" s="29"/>
      <c r="L247" s="29"/>
      <c r="M247" s="29"/>
      <c r="N247" s="29"/>
      <c r="O247" s="30"/>
      <c r="P247" s="30"/>
      <c r="Q247" s="30"/>
      <c r="R247" s="30"/>
    </row>
    <row r="248" spans="1:18" s="32" customFormat="1" ht="12.75" customHeight="1" x14ac:dyDescent="0.2">
      <c r="A248" s="30"/>
      <c r="B248" s="29"/>
      <c r="C248" s="34"/>
      <c r="D248" s="29"/>
      <c r="E248" s="29"/>
      <c r="F248" s="29"/>
      <c r="G248" s="29"/>
      <c r="H248" s="29"/>
      <c r="I248" s="29"/>
      <c r="J248" s="29"/>
      <c r="K248" s="29"/>
      <c r="L248" s="29"/>
      <c r="M248" s="29"/>
      <c r="N248" s="29"/>
      <c r="O248" s="30"/>
      <c r="P248" s="30"/>
      <c r="Q248" s="30"/>
      <c r="R248" s="30"/>
    </row>
    <row r="249" spans="1:18" s="32" customFormat="1" ht="12.75" customHeight="1" x14ac:dyDescent="0.2">
      <c r="A249" s="30"/>
      <c r="B249" s="29"/>
      <c r="C249" s="34"/>
      <c r="D249" s="29"/>
      <c r="E249" s="29"/>
      <c r="F249" s="29"/>
      <c r="G249" s="29"/>
      <c r="H249" s="29"/>
      <c r="I249" s="29"/>
      <c r="J249" s="29"/>
      <c r="K249" s="29"/>
      <c r="L249" s="29"/>
      <c r="M249" s="29"/>
      <c r="N249" s="29"/>
      <c r="O249" s="30"/>
      <c r="P249" s="30"/>
      <c r="Q249" s="30"/>
      <c r="R249" s="30"/>
    </row>
    <row r="250" spans="1:18" s="32" customFormat="1" ht="12.75" customHeight="1" x14ac:dyDescent="0.2">
      <c r="A250" s="30"/>
      <c r="B250" s="29"/>
      <c r="C250" s="34"/>
      <c r="D250" s="29"/>
      <c r="E250" s="29"/>
      <c r="F250" s="29"/>
      <c r="G250" s="29"/>
      <c r="H250" s="29"/>
      <c r="I250" s="29"/>
      <c r="J250" s="29"/>
      <c r="K250" s="29"/>
      <c r="L250" s="29"/>
      <c r="M250" s="29"/>
      <c r="N250" s="29"/>
      <c r="O250" s="30"/>
      <c r="P250" s="30"/>
      <c r="Q250" s="30"/>
      <c r="R250" s="30"/>
    </row>
    <row r="251" spans="1:18" s="32" customFormat="1" ht="12.75" customHeight="1" x14ac:dyDescent="0.2">
      <c r="A251" s="30"/>
      <c r="B251" s="29"/>
      <c r="C251" s="34"/>
      <c r="D251" s="29"/>
      <c r="E251" s="29"/>
      <c r="F251" s="29"/>
      <c r="G251" s="29"/>
      <c r="H251" s="29"/>
      <c r="I251" s="29"/>
      <c r="J251" s="29"/>
      <c r="K251" s="29"/>
      <c r="L251" s="29"/>
      <c r="M251" s="29"/>
      <c r="N251" s="29"/>
      <c r="O251" s="30"/>
      <c r="P251" s="30"/>
      <c r="Q251" s="30"/>
      <c r="R251" s="30"/>
    </row>
    <row r="252" spans="1:18" s="32" customFormat="1" ht="12.75" customHeight="1" x14ac:dyDescent="0.2">
      <c r="A252" s="30"/>
      <c r="B252" s="29"/>
      <c r="C252" s="34"/>
      <c r="D252" s="29"/>
      <c r="E252" s="29"/>
      <c r="F252" s="29"/>
      <c r="G252" s="29"/>
      <c r="H252" s="29"/>
      <c r="I252" s="29"/>
      <c r="J252" s="29"/>
      <c r="K252" s="29"/>
      <c r="L252" s="29"/>
      <c r="M252" s="29"/>
      <c r="N252" s="29"/>
      <c r="O252" s="30"/>
      <c r="P252" s="30"/>
      <c r="Q252" s="30"/>
      <c r="R252" s="30"/>
    </row>
    <row r="253" spans="1:18" s="32" customFormat="1" ht="12.75" customHeight="1" x14ac:dyDescent="0.2">
      <c r="A253" s="30"/>
      <c r="B253" s="29"/>
      <c r="C253" s="34"/>
      <c r="D253" s="29"/>
      <c r="E253" s="29"/>
      <c r="F253" s="29"/>
      <c r="G253" s="29"/>
      <c r="H253" s="29"/>
      <c r="I253" s="29"/>
      <c r="J253" s="29"/>
      <c r="K253" s="29"/>
      <c r="L253" s="29"/>
      <c r="M253" s="29"/>
      <c r="N253" s="29"/>
      <c r="O253" s="30"/>
      <c r="P253" s="30"/>
      <c r="Q253" s="30"/>
      <c r="R253" s="30"/>
    </row>
    <row r="254" spans="1:18" s="32" customFormat="1" ht="12.75" customHeight="1" x14ac:dyDescent="0.2">
      <c r="A254" s="30"/>
      <c r="B254" s="29"/>
      <c r="C254" s="34"/>
      <c r="D254" s="29"/>
      <c r="E254" s="29"/>
      <c r="F254" s="29"/>
      <c r="G254" s="29"/>
      <c r="H254" s="29"/>
      <c r="I254" s="29"/>
      <c r="J254" s="29"/>
      <c r="K254" s="29"/>
      <c r="L254" s="29"/>
      <c r="M254" s="29"/>
      <c r="N254" s="29"/>
      <c r="O254" s="30"/>
      <c r="P254" s="30"/>
      <c r="Q254" s="30"/>
      <c r="R254" s="30"/>
    </row>
    <row r="255" spans="1:18" s="32" customFormat="1" ht="12.75" customHeight="1" x14ac:dyDescent="0.2">
      <c r="A255" s="30"/>
      <c r="B255" s="29"/>
      <c r="C255" s="34"/>
      <c r="D255" s="29"/>
      <c r="E255" s="29"/>
      <c r="F255" s="29"/>
      <c r="G255" s="29"/>
      <c r="H255" s="29"/>
      <c r="I255" s="29"/>
      <c r="J255" s="29"/>
      <c r="K255" s="29"/>
      <c r="L255" s="29"/>
      <c r="M255" s="29"/>
      <c r="N255" s="29"/>
      <c r="O255" s="30"/>
      <c r="P255" s="30"/>
      <c r="Q255" s="30"/>
      <c r="R255" s="30"/>
    </row>
    <row r="256" spans="1:18" s="32" customFormat="1" ht="12.75" customHeight="1" x14ac:dyDescent="0.2">
      <c r="A256" s="30"/>
      <c r="B256" s="29"/>
      <c r="C256" s="34"/>
      <c r="D256" s="29"/>
      <c r="E256" s="29"/>
      <c r="F256" s="29"/>
      <c r="G256" s="29"/>
      <c r="H256" s="29"/>
      <c r="I256" s="29"/>
      <c r="J256" s="29"/>
      <c r="K256" s="29"/>
      <c r="L256" s="29"/>
      <c r="M256" s="29"/>
      <c r="N256" s="29"/>
      <c r="O256" s="30"/>
      <c r="P256" s="30"/>
      <c r="Q256" s="30"/>
      <c r="R256" s="30"/>
    </row>
  </sheetData>
  <autoFilter ref="A1:AK145"/>
  <pageMargins left="0.23622047244094491" right="0.23622047244094491" top="0.19685039370078741" bottom="0.19685039370078741" header="0.31496062992125984" footer="0.31496062992125984"/>
  <pageSetup paperSize="9" scale="41" fitToHeight="50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2"/>
  <sheetViews>
    <sheetView workbookViewId="0">
      <selection activeCell="A44" sqref="A44"/>
    </sheetView>
  </sheetViews>
  <sheetFormatPr defaultRowHeight="14.25" x14ac:dyDescent="0.2"/>
  <sheetData>
    <row r="1" spans="1:19" s="32" customFormat="1" ht="153" customHeight="1" x14ac:dyDescent="0.2">
      <c r="A1" s="12" t="s">
        <v>0</v>
      </c>
      <c r="B1" s="2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7</v>
      </c>
      <c r="I1" s="6" t="s">
        <v>8</v>
      </c>
      <c r="J1" s="6" t="s">
        <v>9</v>
      </c>
      <c r="K1" s="6" t="s">
        <v>10</v>
      </c>
      <c r="L1" s="27" t="s">
        <v>11</v>
      </c>
      <c r="M1" s="6" t="s">
        <v>12</v>
      </c>
      <c r="N1" s="6" t="s">
        <v>13</v>
      </c>
      <c r="O1" s="6" t="s">
        <v>14</v>
      </c>
      <c r="P1" s="6" t="s">
        <v>15</v>
      </c>
      <c r="Q1" s="6" t="s">
        <v>16</v>
      </c>
      <c r="R1" s="6" t="s">
        <v>17</v>
      </c>
      <c r="S1" s="28"/>
    </row>
    <row r="2" spans="1:19" s="1" customFormat="1" ht="38.25" customHeight="1" x14ac:dyDescent="0.2">
      <c r="A2" s="12">
        <v>1</v>
      </c>
      <c r="B2" s="62" t="s">
        <v>634</v>
      </c>
      <c r="C2" s="9" t="s">
        <v>18</v>
      </c>
      <c r="D2" s="6" t="s">
        <v>19</v>
      </c>
      <c r="E2" s="6" t="s">
        <v>20</v>
      </c>
      <c r="F2" s="6" t="s">
        <v>21</v>
      </c>
      <c r="G2" s="6">
        <v>2</v>
      </c>
      <c r="H2" s="6">
        <v>4.32</v>
      </c>
      <c r="I2" s="6" t="s">
        <v>22</v>
      </c>
      <c r="J2" s="6" t="s">
        <v>23</v>
      </c>
      <c r="K2" s="6"/>
      <c r="L2" s="6">
        <v>6912</v>
      </c>
      <c r="M2" s="6">
        <v>6912</v>
      </c>
      <c r="N2" s="6" t="s">
        <v>24</v>
      </c>
      <c r="O2" s="10" t="s">
        <v>25</v>
      </c>
      <c r="P2" s="11" t="s">
        <v>26</v>
      </c>
      <c r="Q2" s="11" t="s">
        <v>27</v>
      </c>
      <c r="R2" s="12" t="s">
        <v>28</v>
      </c>
      <c r="S2" s="2"/>
    </row>
    <row r="3" spans="1:19" s="1" customFormat="1" ht="38.25" customHeight="1" x14ac:dyDescent="0.2">
      <c r="A3" s="12">
        <v>2</v>
      </c>
      <c r="B3" s="62" t="s">
        <v>635</v>
      </c>
      <c r="C3" s="9" t="s">
        <v>29</v>
      </c>
      <c r="D3" s="6" t="s">
        <v>19</v>
      </c>
      <c r="E3" s="6" t="s">
        <v>20</v>
      </c>
      <c r="F3" s="6" t="s">
        <v>21</v>
      </c>
      <c r="G3" s="6">
        <v>2</v>
      </c>
      <c r="H3" s="6">
        <v>4.32</v>
      </c>
      <c r="I3" s="6" t="s">
        <v>22</v>
      </c>
      <c r="J3" s="6" t="s">
        <v>23</v>
      </c>
      <c r="K3" s="6"/>
      <c r="L3" s="6">
        <v>6912</v>
      </c>
      <c r="M3" s="6">
        <v>6912</v>
      </c>
      <c r="N3" s="6" t="s">
        <v>24</v>
      </c>
      <c r="O3" s="10" t="s">
        <v>25</v>
      </c>
      <c r="P3" s="11" t="s">
        <v>26</v>
      </c>
      <c r="Q3" s="11" t="s">
        <v>27</v>
      </c>
      <c r="R3" s="12" t="s">
        <v>28</v>
      </c>
      <c r="S3" s="2"/>
    </row>
    <row r="4" spans="1:19" s="1" customFormat="1" ht="38.25" customHeight="1" x14ac:dyDescent="0.2">
      <c r="A4" s="12">
        <v>3</v>
      </c>
      <c r="B4" s="62" t="s">
        <v>636</v>
      </c>
      <c r="C4" s="9" t="s">
        <v>30</v>
      </c>
      <c r="D4" s="6" t="s">
        <v>19</v>
      </c>
      <c r="E4" s="6" t="s">
        <v>20</v>
      </c>
      <c r="F4" s="6" t="s">
        <v>21</v>
      </c>
      <c r="G4" s="6">
        <v>2</v>
      </c>
      <c r="H4" s="6">
        <v>4.32</v>
      </c>
      <c r="I4" s="6" t="s">
        <v>22</v>
      </c>
      <c r="J4" s="6" t="s">
        <v>23</v>
      </c>
      <c r="K4" s="6"/>
      <c r="L4" s="6">
        <v>6912</v>
      </c>
      <c r="M4" s="6">
        <v>6912</v>
      </c>
      <c r="N4" s="6" t="s">
        <v>24</v>
      </c>
      <c r="O4" s="10" t="s">
        <v>25</v>
      </c>
      <c r="P4" s="11" t="s">
        <v>26</v>
      </c>
      <c r="Q4" s="11" t="s">
        <v>27</v>
      </c>
      <c r="R4" s="12" t="s">
        <v>28</v>
      </c>
      <c r="S4" s="2"/>
    </row>
    <row r="5" spans="1:19" s="1" customFormat="1" ht="38.25" customHeight="1" x14ac:dyDescent="0.2">
      <c r="A5" s="12">
        <v>4</v>
      </c>
      <c r="B5" s="62" t="s">
        <v>637</v>
      </c>
      <c r="C5" s="9" t="s">
        <v>31</v>
      </c>
      <c r="D5" s="6" t="s">
        <v>19</v>
      </c>
      <c r="E5" s="6" t="s">
        <v>20</v>
      </c>
      <c r="F5" s="6" t="s">
        <v>21</v>
      </c>
      <c r="G5" s="6">
        <v>2</v>
      </c>
      <c r="H5" s="6">
        <v>4.32</v>
      </c>
      <c r="I5" s="6" t="s">
        <v>22</v>
      </c>
      <c r="J5" s="6" t="s">
        <v>23</v>
      </c>
      <c r="K5" s="6"/>
      <c r="L5" s="6">
        <v>6912</v>
      </c>
      <c r="M5" s="6">
        <v>6912</v>
      </c>
      <c r="N5" s="6" t="s">
        <v>24</v>
      </c>
      <c r="O5" s="10" t="s">
        <v>25</v>
      </c>
      <c r="P5" s="11" t="s">
        <v>26</v>
      </c>
      <c r="Q5" s="11" t="s">
        <v>27</v>
      </c>
      <c r="R5" s="12" t="s">
        <v>28</v>
      </c>
      <c r="S5" s="2"/>
    </row>
    <row r="6" spans="1:19" s="1" customFormat="1" ht="38.25" customHeight="1" x14ac:dyDescent="0.2">
      <c r="A6" s="12">
        <v>5</v>
      </c>
      <c r="B6" s="62" t="s">
        <v>638</v>
      </c>
      <c r="C6" s="9" t="s">
        <v>32</v>
      </c>
      <c r="D6" s="6" t="s">
        <v>19</v>
      </c>
      <c r="E6" s="6" t="s">
        <v>20</v>
      </c>
      <c r="F6" s="6" t="s">
        <v>21</v>
      </c>
      <c r="G6" s="6">
        <v>2</v>
      </c>
      <c r="H6" s="6">
        <v>4.32</v>
      </c>
      <c r="I6" s="6" t="s">
        <v>22</v>
      </c>
      <c r="J6" s="6" t="s">
        <v>23</v>
      </c>
      <c r="K6" s="6"/>
      <c r="L6" s="6">
        <v>6912</v>
      </c>
      <c r="M6" s="6">
        <v>6912</v>
      </c>
      <c r="N6" s="6" t="s">
        <v>24</v>
      </c>
      <c r="O6" s="10" t="s">
        <v>25</v>
      </c>
      <c r="P6" s="11" t="s">
        <v>26</v>
      </c>
      <c r="Q6" s="11" t="s">
        <v>27</v>
      </c>
      <c r="R6" s="12" t="s">
        <v>28</v>
      </c>
      <c r="S6" s="2"/>
    </row>
    <row r="7" spans="1:19" s="1" customFormat="1" ht="38.25" customHeight="1" x14ac:dyDescent="0.2">
      <c r="A7" s="12">
        <v>6</v>
      </c>
      <c r="B7" s="62" t="s">
        <v>639</v>
      </c>
      <c r="C7" s="9" t="s">
        <v>33</v>
      </c>
      <c r="D7" s="6" t="s">
        <v>19</v>
      </c>
      <c r="E7" s="6" t="s">
        <v>20</v>
      </c>
      <c r="F7" s="6" t="s">
        <v>21</v>
      </c>
      <c r="G7" s="6">
        <v>2</v>
      </c>
      <c r="H7" s="6">
        <v>4.32</v>
      </c>
      <c r="I7" s="6" t="s">
        <v>22</v>
      </c>
      <c r="J7" s="6" t="s">
        <v>23</v>
      </c>
      <c r="K7" s="6"/>
      <c r="L7" s="6">
        <v>6912</v>
      </c>
      <c r="M7" s="6">
        <v>6912</v>
      </c>
      <c r="N7" s="6" t="s">
        <v>24</v>
      </c>
      <c r="O7" s="10" t="s">
        <v>25</v>
      </c>
      <c r="P7" s="11" t="s">
        <v>26</v>
      </c>
      <c r="Q7" s="11" t="s">
        <v>27</v>
      </c>
      <c r="R7" s="12" t="s">
        <v>28</v>
      </c>
      <c r="S7" s="2"/>
    </row>
    <row r="8" spans="1:19" s="1" customFormat="1" ht="38.25" customHeight="1" x14ac:dyDescent="0.2">
      <c r="A8" s="12">
        <v>7</v>
      </c>
      <c r="B8" s="62" t="s">
        <v>640</v>
      </c>
      <c r="C8" s="9" t="s">
        <v>34</v>
      </c>
      <c r="D8" s="6" t="s">
        <v>19</v>
      </c>
      <c r="E8" s="6" t="s">
        <v>20</v>
      </c>
      <c r="F8" s="6" t="s">
        <v>21</v>
      </c>
      <c r="G8" s="6">
        <v>2</v>
      </c>
      <c r="H8" s="6">
        <v>4.32</v>
      </c>
      <c r="I8" s="6" t="s">
        <v>22</v>
      </c>
      <c r="J8" s="6" t="s">
        <v>23</v>
      </c>
      <c r="K8" s="6"/>
      <c r="L8" s="6">
        <v>6912</v>
      </c>
      <c r="M8" s="6">
        <v>6912</v>
      </c>
      <c r="N8" s="6" t="s">
        <v>24</v>
      </c>
      <c r="O8" s="10" t="s">
        <v>35</v>
      </c>
      <c r="P8" s="11" t="s">
        <v>36</v>
      </c>
      <c r="Q8" s="11" t="s">
        <v>37</v>
      </c>
      <c r="R8" s="12" t="s">
        <v>38</v>
      </c>
      <c r="S8" s="2"/>
    </row>
    <row r="9" spans="1:19" s="1" customFormat="1" ht="38.25" customHeight="1" x14ac:dyDescent="0.2">
      <c r="A9" s="12">
        <v>8</v>
      </c>
      <c r="B9" s="62" t="s">
        <v>641</v>
      </c>
      <c r="C9" s="9" t="s">
        <v>39</v>
      </c>
      <c r="D9" s="6" t="s">
        <v>19</v>
      </c>
      <c r="E9" s="6" t="s">
        <v>20</v>
      </c>
      <c r="F9" s="6" t="s">
        <v>21</v>
      </c>
      <c r="G9" s="6">
        <v>2</v>
      </c>
      <c r="H9" s="6">
        <v>4.32</v>
      </c>
      <c r="I9" s="6" t="s">
        <v>22</v>
      </c>
      <c r="J9" s="6" t="s">
        <v>23</v>
      </c>
      <c r="K9" s="6"/>
      <c r="L9" s="6">
        <v>6912</v>
      </c>
      <c r="M9" s="6">
        <v>6912</v>
      </c>
      <c r="N9" s="6" t="s">
        <v>24</v>
      </c>
      <c r="O9" s="10" t="s">
        <v>35</v>
      </c>
      <c r="P9" s="11" t="s">
        <v>40</v>
      </c>
      <c r="Q9" s="11" t="s">
        <v>37</v>
      </c>
      <c r="R9" s="12" t="s">
        <v>38</v>
      </c>
      <c r="S9" s="2"/>
    </row>
    <row r="10" spans="1:19" s="1" customFormat="1" ht="38.25" customHeight="1" x14ac:dyDescent="0.2">
      <c r="A10" s="12">
        <v>9</v>
      </c>
      <c r="B10" s="62" t="s">
        <v>642</v>
      </c>
      <c r="C10" s="9" t="s">
        <v>41</v>
      </c>
      <c r="D10" s="6" t="s">
        <v>19</v>
      </c>
      <c r="E10" s="6" t="s">
        <v>20</v>
      </c>
      <c r="F10" s="6" t="s">
        <v>21</v>
      </c>
      <c r="G10" s="6">
        <v>2</v>
      </c>
      <c r="H10" s="6">
        <v>4.32</v>
      </c>
      <c r="I10" s="6" t="s">
        <v>22</v>
      </c>
      <c r="J10" s="6" t="s">
        <v>42</v>
      </c>
      <c r="K10" s="6"/>
      <c r="L10" s="6">
        <v>6912</v>
      </c>
      <c r="M10" s="6">
        <v>6912</v>
      </c>
      <c r="N10" s="6" t="s">
        <v>24</v>
      </c>
      <c r="O10" s="12" t="s">
        <v>43</v>
      </c>
      <c r="P10" s="13" t="s">
        <v>44</v>
      </c>
      <c r="Q10" s="13" t="s">
        <v>45</v>
      </c>
      <c r="R10" s="12" t="s">
        <v>46</v>
      </c>
      <c r="S10" s="2"/>
    </row>
    <row r="11" spans="1:19" s="1" customFormat="1" ht="38.25" customHeight="1" x14ac:dyDescent="0.2">
      <c r="A11" s="12">
        <v>10</v>
      </c>
      <c r="B11" s="62" t="s">
        <v>643</v>
      </c>
      <c r="C11" s="9" t="s">
        <v>47</v>
      </c>
      <c r="D11" s="6" t="s">
        <v>19</v>
      </c>
      <c r="E11" s="6" t="s">
        <v>20</v>
      </c>
      <c r="F11" s="6" t="s">
        <v>21</v>
      </c>
      <c r="G11" s="6">
        <v>2</v>
      </c>
      <c r="H11" s="6">
        <v>4.32</v>
      </c>
      <c r="I11" s="6" t="s">
        <v>22</v>
      </c>
      <c r="J11" s="6" t="s">
        <v>48</v>
      </c>
      <c r="K11" s="6"/>
      <c r="L11" s="6">
        <v>6912</v>
      </c>
      <c r="M11" s="6">
        <v>6912</v>
      </c>
      <c r="N11" s="6" t="s">
        <v>24</v>
      </c>
      <c r="O11" s="10" t="s">
        <v>49</v>
      </c>
      <c r="P11" s="13" t="s">
        <v>50</v>
      </c>
      <c r="Q11" s="13" t="s">
        <v>51</v>
      </c>
      <c r="R11" s="12" t="s">
        <v>52</v>
      </c>
      <c r="S11" s="2"/>
    </row>
    <row r="12" spans="1:19" s="1" customFormat="1" ht="51" customHeight="1" x14ac:dyDescent="0.2">
      <c r="A12" s="12">
        <v>11</v>
      </c>
      <c r="B12" s="62" t="s">
        <v>644</v>
      </c>
      <c r="C12" s="9" t="s">
        <v>53</v>
      </c>
      <c r="D12" s="6" t="s">
        <v>19</v>
      </c>
      <c r="E12" s="6" t="s">
        <v>20</v>
      </c>
      <c r="F12" s="6" t="s">
        <v>21</v>
      </c>
      <c r="G12" s="6">
        <v>2</v>
      </c>
      <c r="H12" s="6">
        <v>4.32</v>
      </c>
      <c r="I12" s="6" t="s">
        <v>22</v>
      </c>
      <c r="J12" s="6" t="s">
        <v>54</v>
      </c>
      <c r="K12" s="6"/>
      <c r="L12" s="6">
        <v>6912</v>
      </c>
      <c r="M12" s="6">
        <v>6912</v>
      </c>
      <c r="N12" s="6" t="s">
        <v>24</v>
      </c>
      <c r="O12" s="10" t="s">
        <v>49</v>
      </c>
      <c r="P12" s="13" t="s">
        <v>50</v>
      </c>
      <c r="Q12" s="13" t="s">
        <v>51</v>
      </c>
      <c r="R12" s="12" t="s">
        <v>52</v>
      </c>
      <c r="S12" s="2"/>
    </row>
    <row r="13" spans="1:19" s="1" customFormat="1" ht="51" customHeight="1" x14ac:dyDescent="0.2">
      <c r="A13" s="12">
        <v>12</v>
      </c>
      <c r="B13" s="62" t="s">
        <v>645</v>
      </c>
      <c r="C13" s="9" t="s">
        <v>55</v>
      </c>
      <c r="D13" s="6" t="s">
        <v>19</v>
      </c>
      <c r="E13" s="6" t="s">
        <v>20</v>
      </c>
      <c r="F13" s="6" t="s">
        <v>21</v>
      </c>
      <c r="G13" s="6">
        <v>2</v>
      </c>
      <c r="H13" s="6">
        <v>4.32</v>
      </c>
      <c r="I13" s="6" t="s">
        <v>22</v>
      </c>
      <c r="J13" s="6" t="s">
        <v>56</v>
      </c>
      <c r="K13" s="6"/>
      <c r="L13" s="6">
        <v>6912</v>
      </c>
      <c r="M13" s="6">
        <v>6912</v>
      </c>
      <c r="N13" s="6" t="s">
        <v>24</v>
      </c>
      <c r="O13" s="10" t="s">
        <v>57</v>
      </c>
      <c r="P13" s="13" t="s">
        <v>58</v>
      </c>
      <c r="Q13" s="13" t="s">
        <v>59</v>
      </c>
      <c r="R13" s="12" t="s">
        <v>60</v>
      </c>
      <c r="S13" s="2">
        <v>1</v>
      </c>
    </row>
    <row r="14" spans="1:19" s="1" customFormat="1" ht="38.25" customHeight="1" x14ac:dyDescent="0.2">
      <c r="A14" s="12">
        <v>13</v>
      </c>
      <c r="B14" s="62" t="s">
        <v>646</v>
      </c>
      <c r="C14" s="9" t="s">
        <v>61</v>
      </c>
      <c r="D14" s="6" t="s">
        <v>19</v>
      </c>
      <c r="E14" s="6" t="s">
        <v>20</v>
      </c>
      <c r="F14" s="6" t="s">
        <v>21</v>
      </c>
      <c r="G14" s="6">
        <v>2</v>
      </c>
      <c r="H14" s="6">
        <v>4.32</v>
      </c>
      <c r="I14" s="6" t="s">
        <v>22</v>
      </c>
      <c r="J14" s="6" t="s">
        <v>62</v>
      </c>
      <c r="K14" s="6"/>
      <c r="L14" s="6">
        <v>6912</v>
      </c>
      <c r="M14" s="6">
        <v>6912</v>
      </c>
      <c r="N14" s="6" t="s">
        <v>24</v>
      </c>
      <c r="O14" s="12" t="s">
        <v>43</v>
      </c>
      <c r="P14" s="13" t="s">
        <v>44</v>
      </c>
      <c r="Q14" s="13" t="s">
        <v>45</v>
      </c>
      <c r="R14" s="12" t="s">
        <v>46</v>
      </c>
      <c r="S14" s="2"/>
    </row>
    <row r="15" spans="1:19" s="1" customFormat="1" ht="38.25" customHeight="1" x14ac:dyDescent="0.2">
      <c r="A15" s="12">
        <v>14</v>
      </c>
      <c r="B15" s="62" t="s">
        <v>647</v>
      </c>
      <c r="C15" s="9" t="s">
        <v>63</v>
      </c>
      <c r="D15" s="6" t="s">
        <v>19</v>
      </c>
      <c r="E15" s="6" t="s">
        <v>20</v>
      </c>
      <c r="F15" s="6" t="s">
        <v>21</v>
      </c>
      <c r="G15" s="6">
        <v>2</v>
      </c>
      <c r="H15" s="6">
        <v>4.32</v>
      </c>
      <c r="I15" s="6" t="s">
        <v>22</v>
      </c>
      <c r="J15" s="6" t="s">
        <v>62</v>
      </c>
      <c r="K15" s="6"/>
      <c r="L15" s="6">
        <v>6912</v>
      </c>
      <c r="M15" s="6">
        <v>6912</v>
      </c>
      <c r="N15" s="6" t="s">
        <v>24</v>
      </c>
      <c r="O15" s="12" t="s">
        <v>43</v>
      </c>
      <c r="P15" s="13" t="s">
        <v>44</v>
      </c>
      <c r="Q15" s="13" t="s">
        <v>45</v>
      </c>
      <c r="R15" s="12" t="s">
        <v>46</v>
      </c>
      <c r="S15" s="2"/>
    </row>
    <row r="16" spans="1:19" s="1" customFormat="1" ht="38.25" customHeight="1" x14ac:dyDescent="0.2">
      <c r="A16" s="12">
        <v>15</v>
      </c>
      <c r="B16" s="62" t="s">
        <v>648</v>
      </c>
      <c r="C16" s="9" t="s">
        <v>64</v>
      </c>
      <c r="D16" s="6" t="s">
        <v>19</v>
      </c>
      <c r="E16" s="6" t="s">
        <v>20</v>
      </c>
      <c r="F16" s="6" t="s">
        <v>21</v>
      </c>
      <c r="G16" s="6">
        <v>2</v>
      </c>
      <c r="H16" s="6">
        <v>4.32</v>
      </c>
      <c r="I16" s="6" t="s">
        <v>22</v>
      </c>
      <c r="J16" s="6" t="s">
        <v>65</v>
      </c>
      <c r="K16" s="6"/>
      <c r="L16" s="6">
        <v>6912</v>
      </c>
      <c r="M16" s="6">
        <v>6912</v>
      </c>
      <c r="N16" s="6" t="s">
        <v>24</v>
      </c>
      <c r="O16" s="10" t="s">
        <v>57</v>
      </c>
      <c r="P16" s="13" t="s">
        <v>58</v>
      </c>
      <c r="Q16" s="13" t="s">
        <v>59</v>
      </c>
      <c r="R16" s="12" t="s">
        <v>60</v>
      </c>
      <c r="S16" s="2">
        <v>1</v>
      </c>
    </row>
    <row r="17" spans="1:19" s="1" customFormat="1" ht="38.25" customHeight="1" x14ac:dyDescent="0.2">
      <c r="A17" s="12">
        <v>16</v>
      </c>
      <c r="B17" s="62" t="s">
        <v>649</v>
      </c>
      <c r="C17" s="9" t="s">
        <v>66</v>
      </c>
      <c r="D17" s="6" t="s">
        <v>19</v>
      </c>
      <c r="E17" s="6" t="s">
        <v>20</v>
      </c>
      <c r="F17" s="6" t="s">
        <v>21</v>
      </c>
      <c r="G17" s="6">
        <v>2</v>
      </c>
      <c r="H17" s="6">
        <v>4.32</v>
      </c>
      <c r="I17" s="6" t="s">
        <v>22</v>
      </c>
      <c r="J17" s="6" t="s">
        <v>67</v>
      </c>
      <c r="K17" s="6"/>
      <c r="L17" s="6">
        <v>6912</v>
      </c>
      <c r="M17" s="6">
        <v>6912</v>
      </c>
      <c r="N17" s="6" t="s">
        <v>24</v>
      </c>
      <c r="O17" s="10" t="s">
        <v>49</v>
      </c>
      <c r="P17" s="13" t="s">
        <v>50</v>
      </c>
      <c r="Q17" s="13" t="s">
        <v>51</v>
      </c>
      <c r="R17" s="12" t="s">
        <v>52</v>
      </c>
      <c r="S17" s="2"/>
    </row>
    <row r="18" spans="1:19" s="1" customFormat="1" ht="38.25" customHeight="1" x14ac:dyDescent="0.2">
      <c r="A18" s="12">
        <v>17</v>
      </c>
      <c r="B18" s="62" t="s">
        <v>650</v>
      </c>
      <c r="C18" s="9" t="s">
        <v>68</v>
      </c>
      <c r="D18" s="6" t="s">
        <v>19</v>
      </c>
      <c r="E18" s="6" t="s">
        <v>20</v>
      </c>
      <c r="F18" s="6" t="s">
        <v>21</v>
      </c>
      <c r="G18" s="6">
        <v>2</v>
      </c>
      <c r="H18" s="6">
        <v>4.32</v>
      </c>
      <c r="I18" s="6" t="s">
        <v>22</v>
      </c>
      <c r="J18" s="6" t="s">
        <v>69</v>
      </c>
      <c r="K18" s="6"/>
      <c r="L18" s="6">
        <v>6912</v>
      </c>
      <c r="M18" s="6">
        <v>6912</v>
      </c>
      <c r="N18" s="6" t="s">
        <v>24</v>
      </c>
      <c r="O18" s="10" t="s">
        <v>57</v>
      </c>
      <c r="P18" s="13" t="s">
        <v>58</v>
      </c>
      <c r="Q18" s="13" t="s">
        <v>59</v>
      </c>
      <c r="R18" s="12" t="s">
        <v>60</v>
      </c>
      <c r="S18" s="2">
        <v>1</v>
      </c>
    </row>
    <row r="19" spans="1:19" s="1" customFormat="1" ht="38.25" customHeight="1" x14ac:dyDescent="0.2">
      <c r="A19" s="12">
        <v>18</v>
      </c>
      <c r="B19" s="62" t="s">
        <v>651</v>
      </c>
      <c r="C19" s="14" t="s">
        <v>70</v>
      </c>
      <c r="D19" s="6" t="s">
        <v>19</v>
      </c>
      <c r="E19" s="6" t="s">
        <v>20</v>
      </c>
      <c r="F19" s="6" t="s">
        <v>21</v>
      </c>
      <c r="G19" s="6">
        <v>2</v>
      </c>
      <c r="H19" s="6">
        <v>4.32</v>
      </c>
      <c r="I19" s="6" t="s">
        <v>22</v>
      </c>
      <c r="J19" s="6" t="s">
        <v>71</v>
      </c>
      <c r="K19" s="6"/>
      <c r="L19" s="6">
        <v>6912</v>
      </c>
      <c r="M19" s="6">
        <v>6912</v>
      </c>
      <c r="N19" s="6" t="s">
        <v>24</v>
      </c>
      <c r="O19" s="12" t="s">
        <v>43</v>
      </c>
      <c r="P19" s="13" t="s">
        <v>44</v>
      </c>
      <c r="Q19" s="13" t="s">
        <v>45</v>
      </c>
      <c r="R19" s="12" t="s">
        <v>46</v>
      </c>
      <c r="S19" s="2"/>
    </row>
    <row r="20" spans="1:19" s="1" customFormat="1" ht="63.75" customHeight="1" x14ac:dyDescent="0.2">
      <c r="A20" s="12">
        <v>19</v>
      </c>
      <c r="B20" s="62" t="s">
        <v>652</v>
      </c>
      <c r="C20" s="9" t="s">
        <v>72</v>
      </c>
      <c r="D20" s="6" t="s">
        <v>19</v>
      </c>
      <c r="E20" s="6" t="s">
        <v>20</v>
      </c>
      <c r="F20" s="6" t="s">
        <v>21</v>
      </c>
      <c r="G20" s="6">
        <v>2</v>
      </c>
      <c r="H20" s="6">
        <v>4.32</v>
      </c>
      <c r="I20" s="6" t="s">
        <v>22</v>
      </c>
      <c r="J20" s="6" t="s">
        <v>73</v>
      </c>
      <c r="K20" s="6"/>
      <c r="L20" s="6">
        <v>6912</v>
      </c>
      <c r="M20" s="6">
        <v>6912</v>
      </c>
      <c r="N20" s="6" t="s">
        <v>24</v>
      </c>
      <c r="O20" s="12" t="s">
        <v>43</v>
      </c>
      <c r="P20" s="13" t="s">
        <v>44</v>
      </c>
      <c r="Q20" s="13" t="s">
        <v>45</v>
      </c>
      <c r="R20" s="12" t="s">
        <v>46</v>
      </c>
      <c r="S20" s="2"/>
    </row>
    <row r="21" spans="1:19" s="1" customFormat="1" ht="38.25" customHeight="1" x14ac:dyDescent="0.2">
      <c r="A21" s="12">
        <v>20</v>
      </c>
      <c r="B21" s="62" t="s">
        <v>653</v>
      </c>
      <c r="C21" s="9" t="s">
        <v>74</v>
      </c>
      <c r="D21" s="6" t="s">
        <v>19</v>
      </c>
      <c r="E21" s="6" t="s">
        <v>20</v>
      </c>
      <c r="F21" s="6" t="s">
        <v>21</v>
      </c>
      <c r="G21" s="6">
        <v>2</v>
      </c>
      <c r="H21" s="6">
        <v>4.32</v>
      </c>
      <c r="I21" s="6" t="s">
        <v>22</v>
      </c>
      <c r="J21" s="6" t="s">
        <v>73</v>
      </c>
      <c r="K21" s="6"/>
      <c r="L21" s="6">
        <v>6912</v>
      </c>
      <c r="M21" s="6">
        <v>6912</v>
      </c>
      <c r="N21" s="6" t="s">
        <v>24</v>
      </c>
      <c r="O21" s="12" t="s">
        <v>43</v>
      </c>
      <c r="P21" s="13" t="s">
        <v>44</v>
      </c>
      <c r="Q21" s="13" t="s">
        <v>45</v>
      </c>
      <c r="R21" s="12" t="s">
        <v>46</v>
      </c>
      <c r="S21" s="2"/>
    </row>
    <row r="22" spans="1:19" s="1" customFormat="1" ht="38.25" customHeight="1" x14ac:dyDescent="0.2">
      <c r="A22" s="12">
        <v>21</v>
      </c>
      <c r="B22" s="62" t="s">
        <v>654</v>
      </c>
      <c r="C22" s="9" t="s">
        <v>75</v>
      </c>
      <c r="D22" s="6" t="s">
        <v>19</v>
      </c>
      <c r="E22" s="6" t="s">
        <v>20</v>
      </c>
      <c r="F22" s="6" t="s">
        <v>21</v>
      </c>
      <c r="G22" s="6">
        <v>2</v>
      </c>
      <c r="H22" s="6">
        <v>4.32</v>
      </c>
      <c r="I22" s="6" t="s">
        <v>22</v>
      </c>
      <c r="J22" s="6" t="s">
        <v>73</v>
      </c>
      <c r="K22" s="6"/>
      <c r="L22" s="6">
        <v>6912</v>
      </c>
      <c r="M22" s="6">
        <v>6912</v>
      </c>
      <c r="N22" s="6" t="s">
        <v>24</v>
      </c>
      <c r="O22" s="10" t="s">
        <v>57</v>
      </c>
      <c r="P22" s="13" t="s">
        <v>58</v>
      </c>
      <c r="Q22" s="13" t="s">
        <v>59</v>
      </c>
      <c r="R22" s="12" t="s">
        <v>60</v>
      </c>
      <c r="S22" s="2"/>
    </row>
    <row r="23" spans="1:19" s="1" customFormat="1" ht="51" customHeight="1" x14ac:dyDescent="0.2">
      <c r="A23" s="12">
        <v>22</v>
      </c>
      <c r="B23" s="62" t="s">
        <v>655</v>
      </c>
      <c r="C23" s="14" t="s">
        <v>76</v>
      </c>
      <c r="D23" s="6" t="s">
        <v>19</v>
      </c>
      <c r="E23" s="6" t="s">
        <v>20</v>
      </c>
      <c r="F23" s="6" t="s">
        <v>21</v>
      </c>
      <c r="G23" s="6">
        <v>2</v>
      </c>
      <c r="H23" s="6">
        <v>4.32</v>
      </c>
      <c r="I23" s="6" t="s">
        <v>22</v>
      </c>
      <c r="J23" s="6" t="s">
        <v>73</v>
      </c>
      <c r="K23" s="6"/>
      <c r="L23" s="6">
        <v>6912</v>
      </c>
      <c r="M23" s="6">
        <v>6912</v>
      </c>
      <c r="N23" s="6" t="s">
        <v>24</v>
      </c>
      <c r="O23" s="10" t="s">
        <v>35</v>
      </c>
      <c r="P23" s="11" t="s">
        <v>36</v>
      </c>
      <c r="Q23" s="11" t="s">
        <v>37</v>
      </c>
      <c r="R23" s="12" t="s">
        <v>38</v>
      </c>
      <c r="S23" s="2"/>
    </row>
    <row r="24" spans="1:19" s="1" customFormat="1" ht="63.75" customHeight="1" x14ac:dyDescent="0.2">
      <c r="A24" s="12">
        <v>23</v>
      </c>
      <c r="B24" s="62" t="s">
        <v>656</v>
      </c>
      <c r="C24" s="14" t="s">
        <v>77</v>
      </c>
      <c r="D24" s="6" t="s">
        <v>19</v>
      </c>
      <c r="E24" s="6" t="s">
        <v>20</v>
      </c>
      <c r="F24" s="6" t="s">
        <v>21</v>
      </c>
      <c r="G24" s="6">
        <v>2</v>
      </c>
      <c r="H24" s="6">
        <v>4.32</v>
      </c>
      <c r="I24" s="6" t="s">
        <v>22</v>
      </c>
      <c r="J24" s="6" t="s">
        <v>73</v>
      </c>
      <c r="K24" s="6"/>
      <c r="L24" s="6">
        <v>6912</v>
      </c>
      <c r="M24" s="6">
        <v>6912</v>
      </c>
      <c r="N24" s="6" t="s">
        <v>24</v>
      </c>
      <c r="O24" s="10" t="s">
        <v>57</v>
      </c>
      <c r="P24" s="13" t="s">
        <v>58</v>
      </c>
      <c r="Q24" s="13" t="s">
        <v>59</v>
      </c>
      <c r="R24" s="12" t="s">
        <v>60</v>
      </c>
      <c r="S24" s="2"/>
    </row>
    <row r="25" spans="1:19" s="1" customFormat="1" ht="51" customHeight="1" x14ac:dyDescent="0.2">
      <c r="A25" s="12">
        <v>24</v>
      </c>
      <c r="B25" s="62" t="s">
        <v>657</v>
      </c>
      <c r="C25" s="15" t="s">
        <v>78</v>
      </c>
      <c r="D25" s="6" t="s">
        <v>19</v>
      </c>
      <c r="E25" s="6" t="s">
        <v>20</v>
      </c>
      <c r="F25" s="6" t="s">
        <v>21</v>
      </c>
      <c r="G25" s="6">
        <v>2</v>
      </c>
      <c r="H25" s="6">
        <v>4.32</v>
      </c>
      <c r="I25" s="6" t="s">
        <v>22</v>
      </c>
      <c r="J25" s="6" t="s">
        <v>73</v>
      </c>
      <c r="K25" s="6"/>
      <c r="L25" s="6">
        <v>6912</v>
      </c>
      <c r="M25" s="6">
        <v>6912</v>
      </c>
      <c r="N25" s="6" t="s">
        <v>24</v>
      </c>
      <c r="O25" s="10" t="s">
        <v>57</v>
      </c>
      <c r="P25" s="13" t="s">
        <v>58</v>
      </c>
      <c r="Q25" s="13" t="s">
        <v>59</v>
      </c>
      <c r="R25" s="12" t="s">
        <v>60</v>
      </c>
      <c r="S25" s="2"/>
    </row>
    <row r="26" spans="1:19" s="1" customFormat="1" ht="38.25" customHeight="1" x14ac:dyDescent="0.2">
      <c r="A26" s="12">
        <v>25</v>
      </c>
      <c r="B26" s="62" t="s">
        <v>658</v>
      </c>
      <c r="C26" s="14" t="s">
        <v>79</v>
      </c>
      <c r="D26" s="6" t="s">
        <v>19</v>
      </c>
      <c r="E26" s="6" t="s">
        <v>20</v>
      </c>
      <c r="F26" s="6" t="s">
        <v>21</v>
      </c>
      <c r="G26" s="6">
        <v>2</v>
      </c>
      <c r="H26" s="6">
        <v>4.32</v>
      </c>
      <c r="I26" s="6" t="s">
        <v>22</v>
      </c>
      <c r="J26" s="13" t="s">
        <v>80</v>
      </c>
      <c r="K26" s="6"/>
      <c r="L26" s="6">
        <v>6912</v>
      </c>
      <c r="M26" s="6">
        <v>6912</v>
      </c>
      <c r="N26" s="6" t="s">
        <v>24</v>
      </c>
      <c r="O26" s="10" t="s">
        <v>57</v>
      </c>
      <c r="P26" s="13" t="s">
        <v>58</v>
      </c>
      <c r="Q26" s="13" t="s">
        <v>81</v>
      </c>
      <c r="R26" s="12" t="s">
        <v>60</v>
      </c>
      <c r="S26" s="2"/>
    </row>
    <row r="27" spans="1:19" s="1" customFormat="1" ht="84" customHeight="1" x14ac:dyDescent="0.2">
      <c r="A27" s="12">
        <v>26</v>
      </c>
      <c r="B27" s="62" t="s">
        <v>659</v>
      </c>
      <c r="C27" s="9" t="s">
        <v>82</v>
      </c>
      <c r="D27" s="6" t="s">
        <v>19</v>
      </c>
      <c r="E27" s="6" t="s">
        <v>20</v>
      </c>
      <c r="F27" s="6" t="s">
        <v>21</v>
      </c>
      <c r="G27" s="6">
        <v>2</v>
      </c>
      <c r="H27" s="6">
        <v>4.32</v>
      </c>
      <c r="I27" s="6" t="s">
        <v>22</v>
      </c>
      <c r="J27" s="6" t="s">
        <v>71</v>
      </c>
      <c r="K27" s="6"/>
      <c r="L27" s="6">
        <v>6912</v>
      </c>
      <c r="M27" s="6">
        <v>6912</v>
      </c>
      <c r="N27" s="6" t="s">
        <v>24</v>
      </c>
      <c r="O27" s="10" t="s">
        <v>25</v>
      </c>
      <c r="P27" s="11" t="s">
        <v>83</v>
      </c>
      <c r="Q27" s="11" t="s">
        <v>27</v>
      </c>
      <c r="R27" s="12" t="s">
        <v>28</v>
      </c>
      <c r="S27" s="2"/>
    </row>
    <row r="28" spans="1:19" s="1" customFormat="1" ht="77.25" customHeight="1" x14ac:dyDescent="0.2">
      <c r="A28" s="12">
        <v>27</v>
      </c>
      <c r="B28" s="62" t="s">
        <v>660</v>
      </c>
      <c r="C28" s="9" t="s">
        <v>84</v>
      </c>
      <c r="D28" s="6" t="s">
        <v>19</v>
      </c>
      <c r="E28" s="6" t="s">
        <v>20</v>
      </c>
      <c r="F28" s="6" t="s">
        <v>21</v>
      </c>
      <c r="G28" s="6">
        <v>2</v>
      </c>
      <c r="H28" s="6">
        <v>4.32</v>
      </c>
      <c r="I28" s="6" t="s">
        <v>22</v>
      </c>
      <c r="J28" s="6" t="s">
        <v>71</v>
      </c>
      <c r="K28" s="6"/>
      <c r="L28" s="6">
        <v>6912</v>
      </c>
      <c r="M28" s="6">
        <v>6912</v>
      </c>
      <c r="N28" s="6" t="s">
        <v>24</v>
      </c>
      <c r="O28" s="12" t="s">
        <v>43</v>
      </c>
      <c r="P28" s="13" t="s">
        <v>44</v>
      </c>
      <c r="Q28" s="13" t="s">
        <v>45</v>
      </c>
      <c r="R28" s="12" t="s">
        <v>46</v>
      </c>
      <c r="S28" s="2"/>
    </row>
    <row r="29" spans="1:19" s="1" customFormat="1" ht="76.5" customHeight="1" x14ac:dyDescent="0.2">
      <c r="A29" s="12">
        <v>28</v>
      </c>
      <c r="B29" s="62" t="s">
        <v>661</v>
      </c>
      <c r="C29" s="9" t="s">
        <v>85</v>
      </c>
      <c r="D29" s="6" t="s">
        <v>19</v>
      </c>
      <c r="E29" s="6" t="s">
        <v>20</v>
      </c>
      <c r="F29" s="6" t="s">
        <v>21</v>
      </c>
      <c r="G29" s="6">
        <v>2</v>
      </c>
      <c r="H29" s="6">
        <v>4.32</v>
      </c>
      <c r="I29" s="6" t="s">
        <v>22</v>
      </c>
      <c r="J29" s="13" t="s">
        <v>86</v>
      </c>
      <c r="K29" s="6"/>
      <c r="L29" s="6">
        <v>6912</v>
      </c>
      <c r="M29" s="6">
        <v>6912</v>
      </c>
      <c r="N29" s="6" t="s">
        <v>24</v>
      </c>
      <c r="O29" s="10" t="s">
        <v>57</v>
      </c>
      <c r="P29" s="13" t="s">
        <v>58</v>
      </c>
      <c r="Q29" s="13" t="s">
        <v>59</v>
      </c>
      <c r="R29" s="12" t="s">
        <v>60</v>
      </c>
      <c r="S29" s="2"/>
    </row>
    <row r="30" spans="1:19" s="1" customFormat="1" ht="53.25" customHeight="1" x14ac:dyDescent="0.2">
      <c r="A30" s="12">
        <v>29</v>
      </c>
      <c r="B30" s="62" t="s">
        <v>662</v>
      </c>
      <c r="C30" s="9" t="s">
        <v>87</v>
      </c>
      <c r="D30" s="6" t="s">
        <v>19</v>
      </c>
      <c r="E30" s="6" t="s">
        <v>20</v>
      </c>
      <c r="F30" s="6" t="s">
        <v>21</v>
      </c>
      <c r="G30" s="6">
        <v>2</v>
      </c>
      <c r="H30" s="6">
        <v>4.32</v>
      </c>
      <c r="I30" s="6" t="s">
        <v>22</v>
      </c>
      <c r="J30" s="6" t="s">
        <v>88</v>
      </c>
      <c r="K30" s="6"/>
      <c r="L30" s="6">
        <v>6912</v>
      </c>
      <c r="M30" s="6">
        <v>6912</v>
      </c>
      <c r="N30" s="6" t="s">
        <v>24</v>
      </c>
      <c r="O30" s="10" t="s">
        <v>57</v>
      </c>
      <c r="P30" s="13" t="s">
        <v>58</v>
      </c>
      <c r="Q30" s="13" t="s">
        <v>59</v>
      </c>
      <c r="R30" s="12" t="s">
        <v>60</v>
      </c>
      <c r="S30" s="2"/>
    </row>
    <row r="31" spans="1:19" s="1" customFormat="1" ht="67.5" customHeight="1" x14ac:dyDescent="0.2">
      <c r="A31" s="12">
        <v>30</v>
      </c>
      <c r="B31" s="62" t="s">
        <v>663</v>
      </c>
      <c r="C31" s="9" t="s">
        <v>109</v>
      </c>
      <c r="D31" s="6" t="s">
        <v>19</v>
      </c>
      <c r="E31" s="6" t="s">
        <v>20</v>
      </c>
      <c r="F31" s="6" t="s">
        <v>21</v>
      </c>
      <c r="G31" s="6">
        <v>2</v>
      </c>
      <c r="H31" s="6">
        <v>4.32</v>
      </c>
      <c r="I31" s="6" t="s">
        <v>22</v>
      </c>
      <c r="J31" s="6" t="s">
        <v>62</v>
      </c>
      <c r="K31" s="6"/>
      <c r="L31" s="6">
        <v>5184</v>
      </c>
      <c r="M31" s="6">
        <v>5184</v>
      </c>
      <c r="N31" s="6" t="s">
        <v>24</v>
      </c>
      <c r="O31" s="12" t="s">
        <v>43</v>
      </c>
      <c r="P31" s="13" t="s">
        <v>44</v>
      </c>
      <c r="Q31" s="13" t="s">
        <v>45</v>
      </c>
      <c r="R31" s="12" t="s">
        <v>46</v>
      </c>
      <c r="S31" s="2"/>
    </row>
    <row r="32" spans="1:19" s="1" customFormat="1" ht="77.25" customHeight="1" x14ac:dyDescent="0.2">
      <c r="A32" s="12">
        <v>31</v>
      </c>
      <c r="B32" s="62" t="s">
        <v>664</v>
      </c>
      <c r="C32" s="9" t="s">
        <v>313</v>
      </c>
      <c r="D32" s="6" t="s">
        <v>19</v>
      </c>
      <c r="E32" s="6" t="s">
        <v>20</v>
      </c>
      <c r="F32" s="6" t="s">
        <v>21</v>
      </c>
      <c r="G32" s="6">
        <v>2</v>
      </c>
      <c r="H32" s="6">
        <v>4.32</v>
      </c>
      <c r="I32" s="6" t="s">
        <v>22</v>
      </c>
      <c r="J32" s="6" t="s">
        <v>314</v>
      </c>
      <c r="K32" s="6"/>
      <c r="L32" s="6">
        <v>5184</v>
      </c>
      <c r="M32" s="6">
        <v>5184</v>
      </c>
      <c r="N32" s="6" t="s">
        <v>24</v>
      </c>
      <c r="O32" s="12" t="s">
        <v>43</v>
      </c>
      <c r="P32" s="13" t="s">
        <v>44</v>
      </c>
      <c r="Q32" s="13" t="s">
        <v>45</v>
      </c>
      <c r="R32" s="12" t="s">
        <v>46</v>
      </c>
      <c r="S32" s="2"/>
    </row>
    <row r="33" spans="1:19" s="1" customFormat="1" ht="102" customHeight="1" x14ac:dyDescent="0.2">
      <c r="A33" s="12">
        <v>32</v>
      </c>
      <c r="B33" s="62" t="s">
        <v>665</v>
      </c>
      <c r="C33" s="9" t="s">
        <v>315</v>
      </c>
      <c r="D33" s="6" t="s">
        <v>19</v>
      </c>
      <c r="E33" s="6" t="s">
        <v>20</v>
      </c>
      <c r="F33" s="6" t="s">
        <v>21</v>
      </c>
      <c r="G33" s="6">
        <v>2</v>
      </c>
      <c r="H33" s="6">
        <v>4.32</v>
      </c>
      <c r="I33" s="6" t="s">
        <v>22</v>
      </c>
      <c r="J33" s="6" t="s">
        <v>314</v>
      </c>
      <c r="K33" s="6"/>
      <c r="L33" s="6">
        <v>5184</v>
      </c>
      <c r="M33" s="6">
        <v>5184</v>
      </c>
      <c r="N33" s="6" t="s">
        <v>24</v>
      </c>
      <c r="O33" s="12" t="s">
        <v>43</v>
      </c>
      <c r="P33" s="13" t="s">
        <v>44</v>
      </c>
      <c r="Q33" s="13" t="s">
        <v>45</v>
      </c>
      <c r="R33" s="12" t="s">
        <v>46</v>
      </c>
      <c r="S33" s="2"/>
    </row>
    <row r="34" spans="1:19" s="1" customFormat="1" ht="72.75" customHeight="1" x14ac:dyDescent="0.2">
      <c r="A34" s="12">
        <v>33</v>
      </c>
      <c r="B34" s="62" t="s">
        <v>666</v>
      </c>
      <c r="C34" s="9" t="s">
        <v>316</v>
      </c>
      <c r="D34" s="6" t="s">
        <v>19</v>
      </c>
      <c r="E34" s="6" t="s">
        <v>20</v>
      </c>
      <c r="F34" s="6" t="s">
        <v>21</v>
      </c>
      <c r="G34" s="6">
        <v>2</v>
      </c>
      <c r="H34" s="6">
        <v>4.32</v>
      </c>
      <c r="I34" s="6" t="s">
        <v>22</v>
      </c>
      <c r="J34" s="6" t="s">
        <v>314</v>
      </c>
      <c r="K34" s="6"/>
      <c r="L34" s="6">
        <v>5184</v>
      </c>
      <c r="M34" s="6">
        <v>5184</v>
      </c>
      <c r="N34" s="6" t="s">
        <v>24</v>
      </c>
      <c r="O34" s="12" t="s">
        <v>43</v>
      </c>
      <c r="P34" s="13" t="s">
        <v>44</v>
      </c>
      <c r="Q34" s="13" t="s">
        <v>45</v>
      </c>
      <c r="R34" s="12" t="s">
        <v>46</v>
      </c>
      <c r="S34" s="2"/>
    </row>
    <row r="35" spans="1:19" s="1" customFormat="1" ht="78" customHeight="1" x14ac:dyDescent="0.2">
      <c r="A35" s="12">
        <v>34</v>
      </c>
      <c r="B35" s="62" t="s">
        <v>667</v>
      </c>
      <c r="C35" s="9" t="s">
        <v>317</v>
      </c>
      <c r="D35" s="6" t="s">
        <v>19</v>
      </c>
      <c r="E35" s="6" t="s">
        <v>20</v>
      </c>
      <c r="F35" s="6" t="s">
        <v>21</v>
      </c>
      <c r="G35" s="6">
        <v>2</v>
      </c>
      <c r="H35" s="6">
        <v>4.32</v>
      </c>
      <c r="I35" s="6" t="s">
        <v>22</v>
      </c>
      <c r="J35" s="6" t="s">
        <v>314</v>
      </c>
      <c r="K35" s="6"/>
      <c r="L35" s="6">
        <v>5184</v>
      </c>
      <c r="M35" s="6">
        <v>5184</v>
      </c>
      <c r="N35" s="6" t="s">
        <v>24</v>
      </c>
      <c r="O35" s="12" t="s">
        <v>43</v>
      </c>
      <c r="P35" s="13" t="s">
        <v>44</v>
      </c>
      <c r="Q35" s="13" t="s">
        <v>45</v>
      </c>
      <c r="R35" s="12" t="s">
        <v>46</v>
      </c>
      <c r="S35" s="2"/>
    </row>
    <row r="36" spans="1:19" s="1" customFormat="1" ht="71.25" customHeight="1" x14ac:dyDescent="0.2">
      <c r="A36" s="12">
        <v>35</v>
      </c>
      <c r="B36" s="62" t="s">
        <v>668</v>
      </c>
      <c r="C36" s="14" t="s">
        <v>318</v>
      </c>
      <c r="D36" s="6" t="s">
        <v>19</v>
      </c>
      <c r="E36" s="6" t="s">
        <v>20</v>
      </c>
      <c r="F36" s="6" t="s">
        <v>21</v>
      </c>
      <c r="G36" s="6">
        <v>2</v>
      </c>
      <c r="H36" s="6">
        <v>4.32</v>
      </c>
      <c r="I36" s="6" t="s">
        <v>22</v>
      </c>
      <c r="J36" s="6" t="s">
        <v>73</v>
      </c>
      <c r="K36" s="6"/>
      <c r="L36" s="6">
        <v>6912</v>
      </c>
      <c r="M36" s="6">
        <v>6912</v>
      </c>
      <c r="N36" s="6" t="s">
        <v>24</v>
      </c>
      <c r="O36" s="10" t="s">
        <v>49</v>
      </c>
      <c r="P36" s="13" t="s">
        <v>50</v>
      </c>
      <c r="Q36" s="13" t="s">
        <v>51</v>
      </c>
      <c r="R36" s="12" t="s">
        <v>52</v>
      </c>
      <c r="S36" s="2"/>
    </row>
    <row r="37" spans="1:19" s="1" customFormat="1" ht="38.25" customHeight="1" x14ac:dyDescent="0.2">
      <c r="A37" s="12">
        <v>36</v>
      </c>
      <c r="B37" s="62" t="s">
        <v>669</v>
      </c>
      <c r="C37" s="9" t="s">
        <v>358</v>
      </c>
      <c r="D37" s="6" t="s">
        <v>19</v>
      </c>
      <c r="E37" s="6" t="s">
        <v>20</v>
      </c>
      <c r="F37" s="6" t="s">
        <v>21</v>
      </c>
      <c r="G37" s="6">
        <v>2</v>
      </c>
      <c r="H37" s="6">
        <v>4.32</v>
      </c>
      <c r="I37" s="6" t="s">
        <v>22</v>
      </c>
      <c r="J37" s="6" t="s">
        <v>48</v>
      </c>
      <c r="K37" s="6"/>
      <c r="L37" s="6">
        <v>6912</v>
      </c>
      <c r="M37" s="6">
        <v>6912</v>
      </c>
      <c r="N37" s="6" t="s">
        <v>24</v>
      </c>
      <c r="O37" s="10" t="s">
        <v>155</v>
      </c>
      <c r="P37" s="13" t="s">
        <v>156</v>
      </c>
      <c r="Q37" s="13" t="s">
        <v>157</v>
      </c>
      <c r="R37" s="12" t="s">
        <v>158</v>
      </c>
      <c r="S37" s="2"/>
    </row>
    <row r="38" spans="1:19" s="1" customFormat="1" ht="38.25" customHeight="1" x14ac:dyDescent="0.2">
      <c r="A38" s="12">
        <v>37</v>
      </c>
      <c r="B38" s="62" t="s">
        <v>670</v>
      </c>
      <c r="C38" s="9" t="s">
        <v>367</v>
      </c>
      <c r="D38" s="6" t="s">
        <v>19</v>
      </c>
      <c r="E38" s="6" t="s">
        <v>20</v>
      </c>
      <c r="F38" s="6" t="s">
        <v>21</v>
      </c>
      <c r="G38" s="6">
        <v>2</v>
      </c>
      <c r="H38" s="6">
        <v>4.32</v>
      </c>
      <c r="I38" s="6" t="s">
        <v>22</v>
      </c>
      <c r="J38" s="6" t="s">
        <v>368</v>
      </c>
      <c r="K38" s="6"/>
      <c r="L38" s="6">
        <v>5184</v>
      </c>
      <c r="M38" s="6">
        <v>5184</v>
      </c>
      <c r="N38" s="6" t="s">
        <v>24</v>
      </c>
      <c r="O38" s="12" t="s">
        <v>43</v>
      </c>
      <c r="P38" s="13" t="s">
        <v>44</v>
      </c>
      <c r="Q38" s="13" t="s">
        <v>45</v>
      </c>
      <c r="R38" s="12" t="s">
        <v>46</v>
      </c>
      <c r="S38" s="2"/>
    </row>
    <row r="39" spans="1:19" s="1" customFormat="1" ht="38.25" customHeight="1" x14ac:dyDescent="0.2">
      <c r="A39" s="12">
        <v>38</v>
      </c>
      <c r="B39" s="62" t="s">
        <v>671</v>
      </c>
      <c r="C39" s="9" t="s">
        <v>369</v>
      </c>
      <c r="D39" s="6" t="s">
        <v>19</v>
      </c>
      <c r="E39" s="6" t="s">
        <v>20</v>
      </c>
      <c r="F39" s="6" t="s">
        <v>21</v>
      </c>
      <c r="G39" s="6">
        <v>2</v>
      </c>
      <c r="H39" s="6">
        <v>4.32</v>
      </c>
      <c r="I39" s="6" t="s">
        <v>22</v>
      </c>
      <c r="J39" s="6" t="s">
        <v>370</v>
      </c>
      <c r="K39" s="6"/>
      <c r="L39" s="6">
        <v>6912</v>
      </c>
      <c r="M39" s="6">
        <v>6912</v>
      </c>
      <c r="N39" s="6" t="s">
        <v>24</v>
      </c>
      <c r="O39" s="12" t="s">
        <v>43</v>
      </c>
      <c r="P39" s="13" t="s">
        <v>44</v>
      </c>
      <c r="Q39" s="13" t="s">
        <v>45</v>
      </c>
      <c r="R39" s="12" t="s">
        <v>46</v>
      </c>
      <c r="S39" s="2"/>
    </row>
    <row r="40" spans="1:19" s="1" customFormat="1" ht="56.25" customHeight="1" x14ac:dyDescent="0.2">
      <c r="A40" s="12">
        <v>39</v>
      </c>
      <c r="B40" s="62" t="s">
        <v>672</v>
      </c>
      <c r="C40" s="9" t="s">
        <v>490</v>
      </c>
      <c r="D40" s="6" t="s">
        <v>19</v>
      </c>
      <c r="E40" s="6" t="s">
        <v>20</v>
      </c>
      <c r="F40" s="6" t="s">
        <v>21</v>
      </c>
      <c r="G40" s="6">
        <v>2</v>
      </c>
      <c r="H40" s="6">
        <v>4.32</v>
      </c>
      <c r="I40" s="6" t="s">
        <v>22</v>
      </c>
      <c r="J40" s="6" t="s">
        <v>314</v>
      </c>
      <c r="K40" s="6"/>
      <c r="L40" s="6">
        <v>6912</v>
      </c>
      <c r="M40" s="6">
        <v>6912</v>
      </c>
      <c r="N40" s="6" t="s">
        <v>24</v>
      </c>
      <c r="O40" s="10" t="s">
        <v>155</v>
      </c>
      <c r="P40" s="13" t="s">
        <v>156</v>
      </c>
      <c r="Q40" s="13" t="s">
        <v>157</v>
      </c>
      <c r="R40" s="12" t="s">
        <v>158</v>
      </c>
      <c r="S40" s="2"/>
    </row>
    <row r="41" spans="1:19" s="1" customFormat="1" ht="50.25" customHeight="1" x14ac:dyDescent="0.2">
      <c r="A41" s="12">
        <v>40</v>
      </c>
      <c r="B41" s="62" t="s">
        <v>673</v>
      </c>
      <c r="C41" s="9" t="s">
        <v>491</v>
      </c>
      <c r="D41" s="6" t="s">
        <v>19</v>
      </c>
      <c r="E41" s="6" t="s">
        <v>20</v>
      </c>
      <c r="F41" s="6" t="s">
        <v>21</v>
      </c>
      <c r="G41" s="6">
        <v>2</v>
      </c>
      <c r="H41" s="6">
        <v>4.32</v>
      </c>
      <c r="I41" s="6" t="s">
        <v>22</v>
      </c>
      <c r="J41" s="6" t="s">
        <v>492</v>
      </c>
      <c r="K41" s="6"/>
      <c r="L41" s="6">
        <v>6912</v>
      </c>
      <c r="M41" s="6">
        <v>6912</v>
      </c>
      <c r="N41" s="6" t="s">
        <v>24</v>
      </c>
      <c r="O41" s="10" t="s">
        <v>493</v>
      </c>
      <c r="P41" s="13" t="s">
        <v>156</v>
      </c>
      <c r="Q41" s="13" t="s">
        <v>157</v>
      </c>
      <c r="R41" s="12" t="s">
        <v>158</v>
      </c>
      <c r="S41" s="2"/>
    </row>
    <row r="42" spans="1:19" s="32" customFormat="1" ht="46.5" customHeight="1" x14ac:dyDescent="0.2">
      <c r="A42" s="12">
        <v>41</v>
      </c>
      <c r="B42" s="62" t="s">
        <v>674</v>
      </c>
      <c r="C42" s="22" t="s">
        <v>547</v>
      </c>
      <c r="D42" s="6" t="s">
        <v>91</v>
      </c>
      <c r="E42" s="6" t="s">
        <v>542</v>
      </c>
      <c r="F42" s="6" t="s">
        <v>548</v>
      </c>
      <c r="G42" s="6">
        <v>3</v>
      </c>
      <c r="H42" s="6">
        <f>9.6*2*3</f>
        <v>57.599999999999994</v>
      </c>
      <c r="I42" s="6" t="s">
        <v>549</v>
      </c>
      <c r="J42" s="6" t="s">
        <v>550</v>
      </c>
      <c r="K42" s="6"/>
      <c r="L42" s="6">
        <v>0</v>
      </c>
      <c r="M42" s="6">
        <v>0</v>
      </c>
      <c r="N42" s="6">
        <v>0</v>
      </c>
      <c r="O42" s="6" t="s">
        <v>549</v>
      </c>
      <c r="P42" s="13" t="s">
        <v>551</v>
      </c>
      <c r="Q42" s="11" t="s">
        <v>324</v>
      </c>
      <c r="R42" s="12" t="s">
        <v>324</v>
      </c>
      <c r="S42" s="2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Городской округ Павловский Поса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creator>zamruk01</dc:creator>
  <dc:description>exif_MSED_08638ffa0db338f30401c3c4d643844c5f538ce6d657fa93f5db9884cb949a81</dc:description>
  <cp:lastModifiedBy>Анастасия Александровна Саукова</cp:lastModifiedBy>
  <dcterms:created xsi:type="dcterms:W3CDTF">2013-12-25T18:22:18Z</dcterms:created>
  <dcterms:modified xsi:type="dcterms:W3CDTF">2019-11-21T11:25:10Z</dcterms:modified>
</cp:coreProperties>
</file>